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Pol'!$A$1:$U$116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4519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/>
  <c r="I58"/>
  <c r="I57"/>
  <c r="I56"/>
  <c r="I55"/>
  <c r="I54"/>
  <c r="I53"/>
  <c r="I52"/>
  <c r="I51"/>
  <c r="I50"/>
  <c r="I49"/>
  <c r="I48"/>
  <c r="I47"/>
  <c r="G39"/>
  <c r="F39"/>
  <c r="G106" i="12"/>
  <c r="AC106"/>
  <c r="AD106"/>
  <c r="G8"/>
  <c r="K8"/>
  <c r="O8"/>
  <c r="U8"/>
  <c r="G9"/>
  <c r="I9"/>
  <c r="I8" s="1"/>
  <c r="K9"/>
  <c r="M9"/>
  <c r="M8" s="1"/>
  <c r="O9"/>
  <c r="Q9"/>
  <c r="Q8" s="1"/>
  <c r="U9"/>
  <c r="G10"/>
  <c r="K10"/>
  <c r="O10"/>
  <c r="U10"/>
  <c r="G11"/>
  <c r="I11"/>
  <c r="I10" s="1"/>
  <c r="K11"/>
  <c r="M11"/>
  <c r="M10" s="1"/>
  <c r="O11"/>
  <c r="Q11"/>
  <c r="Q10" s="1"/>
  <c r="U11"/>
  <c r="G13"/>
  <c r="I13"/>
  <c r="I12" s="1"/>
  <c r="K13"/>
  <c r="M13"/>
  <c r="O13"/>
  <c r="Q13"/>
  <c r="Q12" s="1"/>
  <c r="U13"/>
  <c r="G15"/>
  <c r="M15" s="1"/>
  <c r="I15"/>
  <c r="K15"/>
  <c r="K12" s="1"/>
  <c r="O15"/>
  <c r="O12" s="1"/>
  <c r="Q15"/>
  <c r="U15"/>
  <c r="U12" s="1"/>
  <c r="G17"/>
  <c r="I17"/>
  <c r="K17"/>
  <c r="M17"/>
  <c r="O17"/>
  <c r="Q17"/>
  <c r="U17"/>
  <c r="G19"/>
  <c r="I19"/>
  <c r="I18" s="1"/>
  <c r="K19"/>
  <c r="M19"/>
  <c r="O19"/>
  <c r="Q19"/>
  <c r="Q18" s="1"/>
  <c r="U19"/>
  <c r="G20"/>
  <c r="M20" s="1"/>
  <c r="I20"/>
  <c r="K20"/>
  <c r="K18" s="1"/>
  <c r="O20"/>
  <c r="O18" s="1"/>
  <c r="Q20"/>
  <c r="U20"/>
  <c r="U18" s="1"/>
  <c r="G21"/>
  <c r="I21"/>
  <c r="K21"/>
  <c r="M21"/>
  <c r="O21"/>
  <c r="Q21"/>
  <c r="U21"/>
  <c r="G22"/>
  <c r="M22" s="1"/>
  <c r="I22"/>
  <c r="K22"/>
  <c r="O22"/>
  <c r="Q22"/>
  <c r="U22"/>
  <c r="G24"/>
  <c r="G23" s="1"/>
  <c r="I24"/>
  <c r="K24"/>
  <c r="K23" s="1"/>
  <c r="O24"/>
  <c r="O23" s="1"/>
  <c r="Q24"/>
  <c r="U24"/>
  <c r="U23" s="1"/>
  <c r="G25"/>
  <c r="I25"/>
  <c r="I23" s="1"/>
  <c r="K25"/>
  <c r="M25"/>
  <c r="O25"/>
  <c r="Q25"/>
  <c r="Q23" s="1"/>
  <c r="U25"/>
  <c r="G27"/>
  <c r="I27"/>
  <c r="I26" s="1"/>
  <c r="K27"/>
  <c r="M27"/>
  <c r="O27"/>
  <c r="Q27"/>
  <c r="Q26" s="1"/>
  <c r="U27"/>
  <c r="G29"/>
  <c r="M29" s="1"/>
  <c r="I29"/>
  <c r="K29"/>
  <c r="K26" s="1"/>
  <c r="O29"/>
  <c r="O26" s="1"/>
  <c r="Q29"/>
  <c r="U29"/>
  <c r="U26" s="1"/>
  <c r="G31"/>
  <c r="I31"/>
  <c r="K31"/>
  <c r="M31"/>
  <c r="O31"/>
  <c r="Q31"/>
  <c r="U31"/>
  <c r="G32"/>
  <c r="M32" s="1"/>
  <c r="I32"/>
  <c r="K32"/>
  <c r="O32"/>
  <c r="Q32"/>
  <c r="U32"/>
  <c r="G34"/>
  <c r="I34"/>
  <c r="K34"/>
  <c r="M34"/>
  <c r="O34"/>
  <c r="Q34"/>
  <c r="U34"/>
  <c r="G36"/>
  <c r="M36" s="1"/>
  <c r="I36"/>
  <c r="K36"/>
  <c r="O36"/>
  <c r="Q36"/>
  <c r="U36"/>
  <c r="G37"/>
  <c r="I37"/>
  <c r="K37"/>
  <c r="M37"/>
  <c r="O37"/>
  <c r="Q37"/>
  <c r="U37"/>
  <c r="G38"/>
  <c r="M38" s="1"/>
  <c r="I38"/>
  <c r="K38"/>
  <c r="O38"/>
  <c r="Q38"/>
  <c r="U38"/>
  <c r="G39"/>
  <c r="I39"/>
  <c r="K39"/>
  <c r="M39"/>
  <c r="O39"/>
  <c r="Q39"/>
  <c r="U39"/>
  <c r="G40"/>
  <c r="M40" s="1"/>
  <c r="I40"/>
  <c r="K40"/>
  <c r="O40"/>
  <c r="Q40"/>
  <c r="U40"/>
  <c r="G41"/>
  <c r="I41"/>
  <c r="K41"/>
  <c r="M41"/>
  <c r="O41"/>
  <c r="Q41"/>
  <c r="U41"/>
  <c r="G43"/>
  <c r="I43"/>
  <c r="I42" s="1"/>
  <c r="K43"/>
  <c r="M43"/>
  <c r="O43"/>
  <c r="Q43"/>
  <c r="Q42" s="1"/>
  <c r="U43"/>
  <c r="G44"/>
  <c r="M44" s="1"/>
  <c r="I44"/>
  <c r="K44"/>
  <c r="K42" s="1"/>
  <c r="O44"/>
  <c r="O42" s="1"/>
  <c r="Q44"/>
  <c r="U44"/>
  <c r="U42" s="1"/>
  <c r="G46"/>
  <c r="I46"/>
  <c r="K46"/>
  <c r="M46"/>
  <c r="O46"/>
  <c r="Q46"/>
  <c r="U46"/>
  <c r="G47"/>
  <c r="M47" s="1"/>
  <c r="I47"/>
  <c r="K47"/>
  <c r="O47"/>
  <c r="Q47"/>
  <c r="U47"/>
  <c r="G48"/>
  <c r="I48"/>
  <c r="K48"/>
  <c r="M48"/>
  <c r="O48"/>
  <c r="Q48"/>
  <c r="U48"/>
  <c r="G50"/>
  <c r="I50"/>
  <c r="I49" s="1"/>
  <c r="K50"/>
  <c r="M50"/>
  <c r="O50"/>
  <c r="Q50"/>
  <c r="Q49" s="1"/>
  <c r="U50"/>
  <c r="G51"/>
  <c r="M51" s="1"/>
  <c r="I51"/>
  <c r="K51"/>
  <c r="K49" s="1"/>
  <c r="O51"/>
  <c r="O49" s="1"/>
  <c r="Q51"/>
  <c r="U51"/>
  <c r="U49" s="1"/>
  <c r="G52"/>
  <c r="I52"/>
  <c r="K52"/>
  <c r="M52"/>
  <c r="O52"/>
  <c r="Q52"/>
  <c r="U52"/>
  <c r="G53"/>
  <c r="M53" s="1"/>
  <c r="I53"/>
  <c r="K53"/>
  <c r="O53"/>
  <c r="Q53"/>
  <c r="U53"/>
  <c r="G54"/>
  <c r="I54"/>
  <c r="K54"/>
  <c r="M54"/>
  <c r="O54"/>
  <c r="Q54"/>
  <c r="U54"/>
  <c r="G56"/>
  <c r="I56"/>
  <c r="I55" s="1"/>
  <c r="K56"/>
  <c r="M56"/>
  <c r="O56"/>
  <c r="Q56"/>
  <c r="Q55" s="1"/>
  <c r="U56"/>
  <c r="G58"/>
  <c r="M58" s="1"/>
  <c r="I58"/>
  <c r="K58"/>
  <c r="K55" s="1"/>
  <c r="O58"/>
  <c r="O55" s="1"/>
  <c r="Q58"/>
  <c r="U58"/>
  <c r="U55" s="1"/>
  <c r="G59"/>
  <c r="I59"/>
  <c r="K59"/>
  <c r="M59"/>
  <c r="O59"/>
  <c r="Q59"/>
  <c r="U59"/>
  <c r="G60"/>
  <c r="M60" s="1"/>
  <c r="I60"/>
  <c r="K60"/>
  <c r="O60"/>
  <c r="Q60"/>
  <c r="U60"/>
  <c r="G61"/>
  <c r="I61"/>
  <c r="K61"/>
  <c r="M61"/>
  <c r="O61"/>
  <c r="Q61"/>
  <c r="U61"/>
  <c r="G62"/>
  <c r="M62" s="1"/>
  <c r="I62"/>
  <c r="K62"/>
  <c r="O62"/>
  <c r="Q62"/>
  <c r="U62"/>
  <c r="G63"/>
  <c r="I63"/>
  <c r="K63"/>
  <c r="M63"/>
  <c r="O63"/>
  <c r="Q63"/>
  <c r="U63"/>
  <c r="G64"/>
  <c r="M64" s="1"/>
  <c r="I64"/>
  <c r="K64"/>
  <c r="O64"/>
  <c r="Q64"/>
  <c r="U64"/>
  <c r="G65"/>
  <c r="I65"/>
  <c r="K65"/>
  <c r="M65"/>
  <c r="O65"/>
  <c r="Q65"/>
  <c r="U65"/>
  <c r="G66"/>
  <c r="M66" s="1"/>
  <c r="I66"/>
  <c r="K66"/>
  <c r="O66"/>
  <c r="Q66"/>
  <c r="U66"/>
  <c r="G67"/>
  <c r="I67"/>
  <c r="K67"/>
  <c r="M67"/>
  <c r="O67"/>
  <c r="Q67"/>
  <c r="U67"/>
  <c r="G68"/>
  <c r="M68" s="1"/>
  <c r="I68"/>
  <c r="K68"/>
  <c r="O68"/>
  <c r="Q68"/>
  <c r="U68"/>
  <c r="G69"/>
  <c r="I69"/>
  <c r="K69"/>
  <c r="M69"/>
  <c r="O69"/>
  <c r="Q69"/>
  <c r="U69"/>
  <c r="G70"/>
  <c r="M70" s="1"/>
  <c r="I70"/>
  <c r="K70"/>
  <c r="O70"/>
  <c r="Q70"/>
  <c r="U70"/>
  <c r="G71"/>
  <c r="I71"/>
  <c r="K71"/>
  <c r="M71"/>
  <c r="O71"/>
  <c r="Q71"/>
  <c r="U71"/>
  <c r="G72"/>
  <c r="M72" s="1"/>
  <c r="I72"/>
  <c r="K72"/>
  <c r="O72"/>
  <c r="Q72"/>
  <c r="U72"/>
  <c r="G74"/>
  <c r="G73" s="1"/>
  <c r="I74"/>
  <c r="K74"/>
  <c r="K73" s="1"/>
  <c r="O74"/>
  <c r="O73" s="1"/>
  <c r="Q74"/>
  <c r="U74"/>
  <c r="U73" s="1"/>
  <c r="G75"/>
  <c r="I75"/>
  <c r="I73" s="1"/>
  <c r="K75"/>
  <c r="M75"/>
  <c r="O75"/>
  <c r="Q75"/>
  <c r="Q73" s="1"/>
  <c r="U75"/>
  <c r="G76"/>
  <c r="M76" s="1"/>
  <c r="I76"/>
  <c r="K76"/>
  <c r="O76"/>
  <c r="Q76"/>
  <c r="U76"/>
  <c r="G77"/>
  <c r="I77"/>
  <c r="K77"/>
  <c r="M77"/>
  <c r="O77"/>
  <c r="Q77"/>
  <c r="U77"/>
  <c r="G79"/>
  <c r="I79"/>
  <c r="I78" s="1"/>
  <c r="K79"/>
  <c r="M79"/>
  <c r="O79"/>
  <c r="Q79"/>
  <c r="Q78" s="1"/>
  <c r="U79"/>
  <c r="G80"/>
  <c r="M80" s="1"/>
  <c r="I80"/>
  <c r="K80"/>
  <c r="K78" s="1"/>
  <c r="O80"/>
  <c r="O78" s="1"/>
  <c r="Q80"/>
  <c r="U80"/>
  <c r="U78" s="1"/>
  <c r="G81"/>
  <c r="I81"/>
  <c r="K81"/>
  <c r="M81"/>
  <c r="O81"/>
  <c r="Q81"/>
  <c r="U81"/>
  <c r="G82"/>
  <c r="M82" s="1"/>
  <c r="I82"/>
  <c r="K82"/>
  <c r="O82"/>
  <c r="Q82"/>
  <c r="U82"/>
  <c r="G84"/>
  <c r="G83" s="1"/>
  <c r="I84"/>
  <c r="K84"/>
  <c r="K83" s="1"/>
  <c r="O84"/>
  <c r="O83" s="1"/>
  <c r="Q84"/>
  <c r="U84"/>
  <c r="U83" s="1"/>
  <c r="G85"/>
  <c r="I85"/>
  <c r="I83" s="1"/>
  <c r="K85"/>
  <c r="M85"/>
  <c r="O85"/>
  <c r="Q85"/>
  <c r="Q83" s="1"/>
  <c r="U85"/>
  <c r="G86"/>
  <c r="M86" s="1"/>
  <c r="I86"/>
  <c r="K86"/>
  <c r="O86"/>
  <c r="Q86"/>
  <c r="U86"/>
  <c r="G87"/>
  <c r="I87"/>
  <c r="K87"/>
  <c r="M87"/>
  <c r="O87"/>
  <c r="Q87"/>
  <c r="U87"/>
  <c r="G88"/>
  <c r="M88" s="1"/>
  <c r="I88"/>
  <c r="K88"/>
  <c r="O88"/>
  <c r="Q88"/>
  <c r="U88"/>
  <c r="G89"/>
  <c r="I89"/>
  <c r="K89"/>
  <c r="M89"/>
  <c r="O89"/>
  <c r="Q89"/>
  <c r="U89"/>
  <c r="G90"/>
  <c r="M90" s="1"/>
  <c r="I90"/>
  <c r="K90"/>
  <c r="O90"/>
  <c r="Q90"/>
  <c r="U90"/>
  <c r="G91"/>
  <c r="I91"/>
  <c r="K91"/>
  <c r="M91"/>
  <c r="O91"/>
  <c r="Q91"/>
  <c r="U91"/>
  <c r="G92"/>
  <c r="M92" s="1"/>
  <c r="I92"/>
  <c r="K92"/>
  <c r="O92"/>
  <c r="Q92"/>
  <c r="U92"/>
  <c r="G93"/>
  <c r="I93"/>
  <c r="K93"/>
  <c r="M93"/>
  <c r="O93"/>
  <c r="Q93"/>
  <c r="U93"/>
  <c r="G94"/>
  <c r="M94" s="1"/>
  <c r="I94"/>
  <c r="K94"/>
  <c r="O94"/>
  <c r="Q94"/>
  <c r="U94"/>
  <c r="G95"/>
  <c r="I95"/>
  <c r="K95"/>
  <c r="M95"/>
  <c r="O95"/>
  <c r="Q95"/>
  <c r="U95"/>
  <c r="G96"/>
  <c r="M96" s="1"/>
  <c r="I96"/>
  <c r="K96"/>
  <c r="O96"/>
  <c r="Q96"/>
  <c r="U96"/>
  <c r="G97"/>
  <c r="I97"/>
  <c r="K97"/>
  <c r="M97"/>
  <c r="O97"/>
  <c r="Q97"/>
  <c r="U97"/>
  <c r="G98"/>
  <c r="M98" s="1"/>
  <c r="I98"/>
  <c r="K98"/>
  <c r="O98"/>
  <c r="Q98"/>
  <c r="U98"/>
  <c r="G99"/>
  <c r="I99"/>
  <c r="K99"/>
  <c r="M99"/>
  <c r="O99"/>
  <c r="Q99"/>
  <c r="U99"/>
  <c r="G100"/>
  <c r="M100" s="1"/>
  <c r="I100"/>
  <c r="K100"/>
  <c r="O100"/>
  <c r="Q100"/>
  <c r="U100"/>
  <c r="G101"/>
  <c r="I101"/>
  <c r="K101"/>
  <c r="M101"/>
  <c r="O101"/>
  <c r="Q101"/>
  <c r="U101"/>
  <c r="G103"/>
  <c r="I103"/>
  <c r="I102" s="1"/>
  <c r="K103"/>
  <c r="M103"/>
  <c r="O103"/>
  <c r="Q103"/>
  <c r="Q102" s="1"/>
  <c r="U103"/>
  <c r="G104"/>
  <c r="M104" s="1"/>
  <c r="I104"/>
  <c r="K104"/>
  <c r="K102" s="1"/>
  <c r="O104"/>
  <c r="O102" s="1"/>
  <c r="Q104"/>
  <c r="U104"/>
  <c r="U102" s="1"/>
  <c r="I20" i="1"/>
  <c r="I19"/>
  <c r="I18"/>
  <c r="I17"/>
  <c r="I16"/>
  <c r="I60"/>
  <c r="G27"/>
  <c r="F40"/>
  <c r="G23" s="1"/>
  <c r="G40"/>
  <c r="G25" s="1"/>
  <c r="G26" s="1"/>
  <c r="H39"/>
  <c r="H40" s="1"/>
  <c r="J28"/>
  <c r="J26"/>
  <c r="G38"/>
  <c r="F38"/>
  <c r="H32"/>
  <c r="J23"/>
  <c r="J24"/>
  <c r="J25"/>
  <c r="J27"/>
  <c r="E24"/>
  <c r="E26"/>
  <c r="G28" l="1"/>
  <c r="G24"/>
  <c r="G29" s="1"/>
  <c r="M102" i="12"/>
  <c r="M78"/>
  <c r="M55"/>
  <c r="M42"/>
  <c r="M26"/>
  <c r="M49"/>
  <c r="M18"/>
  <c r="M12"/>
  <c r="G102"/>
  <c r="G78"/>
  <c r="G55"/>
  <c r="G49"/>
  <c r="G42"/>
  <c r="G26"/>
  <c r="G18"/>
  <c r="G12"/>
  <c r="M84"/>
  <c r="M83" s="1"/>
  <c r="M74"/>
  <c r="M73" s="1"/>
  <c r="M24"/>
  <c r="M23" s="1"/>
  <c r="I21" i="1"/>
  <c r="I39"/>
  <c r="I40" s="1"/>
  <c r="J39" s="1"/>
  <c r="J40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<sst xmlns="http://schemas.openxmlformats.org/spreadsheetml/2006/main" count="535" uniqueCount="281">
  <si>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</si>
  <si>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</si>
  <si>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</si>
  <si>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</si>
  <si>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</si>
  <si>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</si>
  <si>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</si>
  <si>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</si>
  <si>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</si>
  <si>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</si>
  <si>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</si>
  <si>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</si>
  <si>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</si>
  <si>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</si>
  <si>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</si>
  <si>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</si>
  <si>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</si>
  <si>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</si>
  <si>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</si>
  <si>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</si>
  <si>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</si>
  <si>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</si>
  <si>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</si>
  <si>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</si>
  <si>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</si>
  <si>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</si>
  <si>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</si>
  <si>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</si>
  <si>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</si>
  <si>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</si>
  <si>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</si>
  <si>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</si>
  <si>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</si>
  <si>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</si>
  <si>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</si>
  <si>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</si>
  <si>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</si>
  <si>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</si>
  <si>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</si>
  <si>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</si>
  <si>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</si>
  <si>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</si>
  <si>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</si>
  <si>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Podbořanský Rohozec</t>
  </si>
  <si>
    <t>Rozpočet:</t>
  </si>
  <si>
    <t>Misto</t>
  </si>
  <si>
    <t xml:space="preserve"> </t>
  </si>
  <si>
    <t>Oprava společenského sálu</t>
  </si>
  <si>
    <t>Obec Podbořanský Rohozec</t>
  </si>
  <si>
    <t>6</t>
  </si>
  <si>
    <t>44101</t>
  </si>
  <si>
    <t>00556408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</si>
  <si>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</si>
  <si>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</si>
  <si>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</si>
  <si>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</si>
  <si>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</si>
  <si>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</si>
  <si>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</si>
  <si>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</si>
  <si>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</si>
  <si>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</si>
  <si>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64</t>
  </si>
  <si>
    <t>Výplně otvorů</t>
  </si>
  <si>
    <t>94</t>
  </si>
  <si>
    <t>Lešení a stavební výtahy</t>
  </si>
  <si>
    <t>96</t>
  </si>
  <si>
    <t>Bourání konstrukcí</t>
  </si>
  <si>
    <t>713</t>
  </si>
  <si>
    <t>Izolace tepelné</t>
  </si>
  <si>
    <t>762</t>
  </si>
  <si>
    <t>Konstrukce tesařské</t>
  </si>
  <si>
    <t>766</t>
  </si>
  <si>
    <t>Konstrukce truhlářské</t>
  </si>
  <si>
    <t>775</t>
  </si>
  <si>
    <t>Podlahy vlysové a parketové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</si>
  <si>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</si>
  <si>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</si>
  <si>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</si>
  <si>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</si>
  <si>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</si>
  <si>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</si>
  <si>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</si>
  <si>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</si>
  <si>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</si>
  <si>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</si>
  <si>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</si>
  <si>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</si>
  <si>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</si>
  <si>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</si>
  <si>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</si>
  <si>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</si>
  <si>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</si>
  <si>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</si>
  <si>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</si>
  <si>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</si>
  <si>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</si>
  <si>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</si>
  <si>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</si>
  <si>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</si>
  <si>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</si>
  <si>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</si>
  <si>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</si>
  <si>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</si>
  <si>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</si>
  <si>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</si>
  <si>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</si>
  <si>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</si>
  <si>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</si>
  <si>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317168114R00</t>
  </si>
  <si>
    <t>Překlad POROTHERM plochý 115x71x1750 mm</t>
  </si>
  <si>
    <t>kus</t>
  </si>
  <si>
    <t>POL1_0</t>
  </si>
  <si>
    <t>416026122R00</t>
  </si>
  <si>
    <t>Podhled SDK,ocel.dvouúrov.kříž.rošt, 1x RF 12,5 mm</t>
  </si>
  <si>
    <t>m2</t>
  </si>
  <si>
    <t>612425931R00</t>
  </si>
  <si>
    <t>Omítka vápenná vnitřního ostění - štuková</t>
  </si>
  <si>
    <t>(2,1*2+1,0)*0,5+(2,25*2+1,5)*0,8</t>
  </si>
  <si>
    <t>VV</t>
  </si>
  <si>
    <t>612403399R00</t>
  </si>
  <si>
    <t>Hrubá výplň rýh ve stěnách maltou</t>
  </si>
  <si>
    <t>32,0*0,05</t>
  </si>
  <si>
    <t>612423531R00</t>
  </si>
  <si>
    <t>Omítka rýh stěn vápenná šířky do 15 cm, štuková</t>
  </si>
  <si>
    <t>642945111R00</t>
  </si>
  <si>
    <t>Osazení zárubní ocel. požár.1křídl., pl. do 2,5 m2</t>
  </si>
  <si>
    <t>642945112R00</t>
  </si>
  <si>
    <t>Osazení zárubní ocel. požár.2křídl., pl. do 6,5 m2</t>
  </si>
  <si>
    <t>5533300031R</t>
  </si>
  <si>
    <t>Zárubeň ocelová ZH 95/1970/900 L, P, EI, EW 30, pro cihelné zdivo, s pevnými závěsy</t>
  </si>
  <si>
    <t>POL3_0</t>
  </si>
  <si>
    <t>5533300061R</t>
  </si>
  <si>
    <t>Zárubeň ocelová ZH 95/1970/1450 D, EI, EW 30, pro cihelné zdivo, s pevnými závěsy</t>
  </si>
  <si>
    <t>946941102RT1</t>
  </si>
  <si>
    <t>Montáž pojízdných Alu věží BOSS, 2,5 x 1,45 m, pracovní výška 4,3 m</t>
  </si>
  <si>
    <t>sada</t>
  </si>
  <si>
    <t>946941192RT1</t>
  </si>
  <si>
    <t>Nájemné pojízdných Alu věží BOSS, 2,5 x 1,45 m, pracovní výška 4,3 m</t>
  </si>
  <si>
    <t>den</t>
  </si>
  <si>
    <t>978012191R00</t>
  </si>
  <si>
    <t>Otlučení omítek vnitřních rákosov.stropů do 100 %</t>
  </si>
  <si>
    <t>14,39*8,05+4,6*2,1</t>
  </si>
  <si>
    <t>974082113R00</t>
  </si>
  <si>
    <t>Vysekání rýh pro vodiče omítka stěn MVC šířka 5 cm</t>
  </si>
  <si>
    <t>m</t>
  </si>
  <si>
    <t>10*3+2</t>
  </si>
  <si>
    <t>968061125R00</t>
  </si>
  <si>
    <t>Vyvěšení dřevěných dveřních křídel pl. do 2 m2</t>
  </si>
  <si>
    <t>968062455R00</t>
  </si>
  <si>
    <t>Vybourání dřevěných dveřních zárubní pl. do 2 m2</t>
  </si>
  <si>
    <t>0,9*2,05</t>
  </si>
  <si>
    <t>968062456R00</t>
  </si>
  <si>
    <t>Vybourání dřevěných dveřních zárubní pl. nad 2 m2</t>
  </si>
  <si>
    <t>1,4*2,22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</si>
  <si>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</si>
  <si>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</si>
  <si>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</si>
  <si>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</si>
  <si>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</si>
  <si>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979990101R00</t>
  </si>
  <si>
    <t>Poplatek za skládku suti - směs betonu a cihel</t>
  </si>
  <si>
    <t>979990161R00</t>
  </si>
  <si>
    <t>Poplatek za skládku suti - dřevo</t>
  </si>
  <si>
    <t>979081111R00</t>
  </si>
  <si>
    <t>Odvoz suti a vybour. hmot na skládku do 1 km</t>
  </si>
  <si>
    <t>979081121R00</t>
  </si>
  <si>
    <t>Příplatek k odvozu za každý další 1 km</t>
  </si>
  <si>
    <t>713111130RT1</t>
  </si>
  <si>
    <t>Izolace tepelné stropů, vložené mezi krokve, 1 vrstva - materiál ve specifikaci</t>
  </si>
  <si>
    <t>63151412R</t>
  </si>
  <si>
    <t>Deska z minerální plsti ISOVER UNI tl. 160 mm</t>
  </si>
  <si>
    <t>125,5*1,05</t>
  </si>
  <si>
    <t>713111121RT1</t>
  </si>
  <si>
    <t>Izolace tepelné stropů rovných spodem, drátem, 1 vrstva - materiál ve specifikaci</t>
  </si>
  <si>
    <t>63151404R</t>
  </si>
  <si>
    <t>Deska z minerální plsti ISOVER UNI tl. 80 mm</t>
  </si>
  <si>
    <t>713111221RK3</t>
  </si>
  <si>
    <t>Montáž parozábrany, zavěšené podhl., přelep. spojů, Jutafol N 110 standard</t>
  </si>
  <si>
    <t>762841811R00</t>
  </si>
  <si>
    <t>Demontáž podbíjení obkladů stropů bez omítky</t>
  </si>
  <si>
    <t>762712110R00</t>
  </si>
  <si>
    <t>Montáž vázaných konstrukcí hraněných do 120 cm2</t>
  </si>
  <si>
    <t>60515200R</t>
  </si>
  <si>
    <t>Hranol SM/JD 1 10x12 délka 300-600 cm</t>
  </si>
  <si>
    <t>m3</t>
  </si>
  <si>
    <t>762512125R00</t>
  </si>
  <si>
    <t>Položení podlah. desek ve dvou vrstvách šroubovan.</t>
  </si>
  <si>
    <t>60725017R</t>
  </si>
  <si>
    <t>Deska dřevoštěpková OSB 3 N tl. 25 mm</t>
  </si>
  <si>
    <t>766411811R00</t>
  </si>
  <si>
    <t>Demontáž obložení stěn panely velikosti do 1,5 m2</t>
  </si>
  <si>
    <t>((14,39+8,05)*2-1,4-4,2-4,6)*1,35+2,1*2*1,3+4,6*2,8</t>
  </si>
  <si>
    <t>766411822R00</t>
  </si>
  <si>
    <t>Demontáž podkladových roštů obložení stěn</t>
  </si>
  <si>
    <t>766661122R00</t>
  </si>
  <si>
    <t>Montáž dveří do zárubně,otevíravých 1kř.nad 0,8 m</t>
  </si>
  <si>
    <t>61165604R</t>
  </si>
  <si>
    <t>Dveře protipožární EI30 plné 90x197 cm fólie</t>
  </si>
  <si>
    <t>766661132R00</t>
  </si>
  <si>
    <t>Montáž dveří do zárubně,otevíravých 2kř.do 1,45 m</t>
  </si>
  <si>
    <t>61165607R</t>
  </si>
  <si>
    <t>Dveře protipožární EI30 plné 145x197 cm fólie</t>
  </si>
  <si>
    <t>766670021R00</t>
  </si>
  <si>
    <t>Montáž kliky a štítku</t>
  </si>
  <si>
    <t>54914630R</t>
  </si>
  <si>
    <t>Dveřní kování ELEGANT klíč Cr</t>
  </si>
  <si>
    <t>55329016R</t>
  </si>
  <si>
    <t>Stěna shrnovací Harmonie od 10 m2 dvoukřídlá</t>
  </si>
  <si>
    <t>766417111R00</t>
  </si>
  <si>
    <t>Podkladový rošt pod obložení stěn</t>
  </si>
  <si>
    <t>60510054R</t>
  </si>
  <si>
    <t>Lať střešní profil dřevěný 50/30 mm l = 3 m a výše, impregnovaná</t>
  </si>
  <si>
    <t>766416132R00</t>
  </si>
  <si>
    <t>Obložení stěn nad 5 m2, panely dýhované, do 1,5 m2</t>
  </si>
  <si>
    <t>Dýhované desky DTDD 9mm</t>
  </si>
  <si>
    <t>766699722R00</t>
  </si>
  <si>
    <t>Překrytí spár lištou z měkkého dřeva, rohové</t>
  </si>
  <si>
    <t>61193671R</t>
  </si>
  <si>
    <t>Lišta soklová WKL 25x25 dýha Pedross lak Dub, dl. 2,5 m</t>
  </si>
  <si>
    <t>61413721R</t>
  </si>
  <si>
    <t>Lišta rohová borovice  43 x 19 mm, dl. 1 m, tl. 5 mm</t>
  </si>
  <si>
    <t>775542000R00</t>
  </si>
  <si>
    <t>Položení podložky pod lamelové podlahy</t>
  </si>
  <si>
    <t>775542021R00</t>
  </si>
  <si>
    <t>Podložka Mirelon 2 mm pod lamelové podlahy</t>
  </si>
  <si>
    <t>775540001R00</t>
  </si>
  <si>
    <t>Kladení podlah lamelových na podklad Mirelon</t>
  </si>
  <si>
    <t>61193706R</t>
  </si>
  <si>
    <t>Podlaha laminát. Emotion Classic 32 V-spár tl. 8mm, 1292x193 mm, zátěž 32</t>
  </si>
  <si>
    <t>784402802R00</t>
  </si>
  <si>
    <t>Odstranění malby oškrábáním v místnosti H do 5 m</t>
  </si>
  <si>
    <t>784111701R00</t>
  </si>
  <si>
    <t>Penetrace podkladu nátěrem Remal sádrokarton 1x</t>
  </si>
  <si>
    <t>784115712R00</t>
  </si>
  <si>
    <t>Malba Remal sádrokarton, bílá, bez penetrace, 2 x</t>
  </si>
  <si>
    <t>784115312R00</t>
  </si>
  <si>
    <t>Malba Remal bílý, bílá, bez penetrace, 2 x</t>
  </si>
  <si>
    <t>34111090R</t>
  </si>
  <si>
    <t>Kabel silový s Cu jádrem 750 V CYKY 5 x 1,5 mm2</t>
  </si>
  <si>
    <t>34111030R</t>
  </si>
  <si>
    <t>Kabel silový s Cu jádrem 750 V CYKY 3 x 1,5 mm2</t>
  </si>
  <si>
    <t>34111036R</t>
  </si>
  <si>
    <t>Kabel silový s Cu jádrem 750 V CYKY 3 x 2,5 mm2</t>
  </si>
  <si>
    <t>34571511R</t>
  </si>
  <si>
    <t>Krabice přístrojová kruhová KP 68/2 d 74x30 mm</t>
  </si>
  <si>
    <t>348241128R</t>
  </si>
  <si>
    <t>Svítidlo podhled.zářivkové ,4x36W, se zál zdrojem a nouz osvětl</t>
  </si>
  <si>
    <t>Svítidlo podhled.zářivkové,4x36W</t>
  </si>
  <si>
    <t>342241521R</t>
  </si>
  <si>
    <t>Svítidlo žárovkové, nástěnné</t>
  </si>
  <si>
    <t>34535440R</t>
  </si>
  <si>
    <t>Strojek spínače 1pólového Tango 3559-A01345 řaz.1</t>
  </si>
  <si>
    <t>34536492R</t>
  </si>
  <si>
    <t>Kryt spínače Tango 3558A-A652</t>
  </si>
  <si>
    <t>34536700R</t>
  </si>
  <si>
    <t>Rámeček pro spínače a zásuvky Tango 3901A-B10</t>
  </si>
  <si>
    <t>34551612R</t>
  </si>
  <si>
    <t>Zásuvka Tango 5518A-A2359</t>
  </si>
  <si>
    <t>34551620R</t>
  </si>
  <si>
    <t>Zásuvka dvojnásobná Tango 5512A-2359</t>
  </si>
  <si>
    <t>35889021.AR</t>
  </si>
  <si>
    <t>Chránič proudový 25A</t>
  </si>
  <si>
    <t>35822001013R</t>
  </si>
  <si>
    <t>Jistič 1 pól. 10A</t>
  </si>
  <si>
    <t>35822001016R</t>
  </si>
  <si>
    <t>Jistič 1 pól. 16A</t>
  </si>
  <si>
    <t>1</t>
  </si>
  <si>
    <t>Pomocný materiál (svorky, vruty, hmoždinky, sádra)</t>
  </si>
  <si>
    <t>sou</t>
  </si>
  <si>
    <t>2</t>
  </si>
  <si>
    <t>Elektromontážní práce</t>
  </si>
  <si>
    <t>hod</t>
  </si>
  <si>
    <t>Revize</t>
  </si>
  <si>
    <t>Zařízení staveniště</t>
  </si>
  <si>
    <t>5</t>
  </si>
  <si>
    <t>Ochrana stávající parketové podlahy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</si>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</sst>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72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172" fontId="16" fillId="0" borderId="33" xfId="0" applyNumberFormat="1" applyFont="1" applyBorder="1" applyAlignment="1">
      <alignment vertical="top" shrinkToFit="1"/>
    </xf>
    <xf numFmtId="172" fontId="0" fillId="3" borderId="39" xfId="0" applyNumberFormat="1" applyFill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3"/>
  <sheetViews>
    <sheetView showGridLines="0" topLeftCell="B22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5" ht="23.25" customHeight="1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/>
      <c r="J6" s="11"/>
    </row>
    <row r="7" spans="1:15" ht="15.75" customHeight="1">
      <c r="A7" s="4"/>
      <c r="B7" s="42"/>
      <c r="C7" s="123" t="s">
        <v>50</v>
      </c>
      <c r="D7" s="105" t="s">
        <v>43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124" t="s">
        <v>46</v>
      </c>
      <c r="E11" s="124"/>
      <c r="F11" s="124"/>
      <c r="G11" s="124"/>
      <c r="H11" s="28" t="s">
        <v>33</v>
      </c>
      <c r="I11" s="128" t="s">
        <v>46</v>
      </c>
      <c r="J11" s="11"/>
    </row>
    <row r="12" spans="1:15" ht="15.75" customHeight="1">
      <c r="A12" s="4"/>
      <c r="B12" s="41"/>
      <c r="C12" s="26"/>
      <c r="D12" s="125" t="s">
        <v>46</v>
      </c>
      <c r="E12" s="125"/>
      <c r="F12" s="125"/>
      <c r="G12" s="125"/>
      <c r="H12" s="28" t="s">
        <v>34</v>
      </c>
      <c r="I12" s="128" t="s">
        <v>46</v>
      </c>
      <c r="J12" s="11"/>
    </row>
    <row r="13" spans="1:15" ht="15.75" customHeight="1">
      <c r="A13" s="4"/>
      <c r="B13" s="42"/>
      <c r="C13" s="127" t="s">
        <v>46</v>
      </c>
      <c r="D13" s="126" t="s">
        <v>46</v>
      </c>
      <c r="E13" s="126"/>
      <c r="F13" s="126"/>
      <c r="G13" s="126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SUMIF(F47:F59,A16,I47:I59)+SUMIF(F47:F59,"PSU",I47:I59)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SUMIF(F47:F59,A17,I47:I59)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SUMIF(F47:F59,A18,I47:I59)</f>
        <v>0</v>
      </c>
      <c r="J18" s="93"/>
    </row>
    <row r="19" spans="1:10" ht="23.25" customHeight="1">
      <c r="A19" s="193" t="s">
        <v>80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SUMIF(F47:F59,A19,I47:I59)</f>
        <v>0</v>
      </c>
      <c r="J19" s="93"/>
    </row>
    <row r="20" spans="1:10" ht="23.25" customHeight="1">
      <c r="A20" s="193" t="s">
        <v>81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SUMIF(F47:F59,A20,I47:I59)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42901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>
      <c r="A39" s="131">
        <v>1</v>
      </c>
      <c r="B39" s="137"/>
      <c r="C39" s="138"/>
      <c r="D39" s="139"/>
      <c r="E39" s="139"/>
      <c r="F39" s="147">
        <f>' Pol'!AC106</f>
        <v>0</v>
      </c>
      <c r="G39" s="148">
        <f>' Pol'!AD106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>
      <c r="A40" s="131"/>
      <c r="B40" s="141" t="s">
        <v>52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>
      <c r="B44" s="161" t="s">
        <v>54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55</v>
      </c>
      <c r="G46" s="172"/>
      <c r="H46" s="172"/>
      <c r="I46" s="173" t="s">
        <v>28</v>
      </c>
      <c r="J46" s="173"/>
    </row>
    <row r="47" spans="1:10" ht="25.5" customHeight="1">
      <c r="A47" s="163"/>
      <c r="B47" s="174" t="s">
        <v>56</v>
      </c>
      <c r="C47" s="175" t="s">
        <v>57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>
      <c r="A48" s="163"/>
      <c r="B48" s="166" t="s">
        <v>58</v>
      </c>
      <c r="C48" s="165" t="s">
        <v>59</v>
      </c>
      <c r="D48" s="167"/>
      <c r="E48" s="167"/>
      <c r="F48" s="183" t="s">
        <v>23</v>
      </c>
      <c r="G48" s="184"/>
      <c r="H48" s="184"/>
      <c r="I48" s="185">
        <f>' Pol'!G10</f>
        <v>0</v>
      </c>
      <c r="J48" s="185"/>
    </row>
    <row r="49" spans="1:10" ht="25.5" customHeight="1">
      <c r="A49" s="163"/>
      <c r="B49" s="166" t="s">
        <v>60</v>
      </c>
      <c r="C49" s="165" t="s">
        <v>61</v>
      </c>
      <c r="D49" s="167"/>
      <c r="E49" s="167"/>
      <c r="F49" s="183" t="s">
        <v>23</v>
      </c>
      <c r="G49" s="184"/>
      <c r="H49" s="184"/>
      <c r="I49" s="185">
        <f>' Pol'!G12</f>
        <v>0</v>
      </c>
      <c r="J49" s="185"/>
    </row>
    <row r="50" spans="1:10" ht="25.5" customHeight="1">
      <c r="A50" s="163"/>
      <c r="B50" s="166" t="s">
        <v>62</v>
      </c>
      <c r="C50" s="165" t="s">
        <v>63</v>
      </c>
      <c r="D50" s="167"/>
      <c r="E50" s="167"/>
      <c r="F50" s="183" t="s">
        <v>23</v>
      </c>
      <c r="G50" s="184"/>
      <c r="H50" s="184"/>
      <c r="I50" s="185">
        <f>' Pol'!G18</f>
        <v>0</v>
      </c>
      <c r="J50" s="185"/>
    </row>
    <row r="51" spans="1:10" ht="25.5" customHeight="1">
      <c r="A51" s="163"/>
      <c r="B51" s="166" t="s">
        <v>64</v>
      </c>
      <c r="C51" s="165" t="s">
        <v>65</v>
      </c>
      <c r="D51" s="167"/>
      <c r="E51" s="167"/>
      <c r="F51" s="183" t="s">
        <v>23</v>
      </c>
      <c r="G51" s="184"/>
      <c r="H51" s="184"/>
      <c r="I51" s="185">
        <f>' Pol'!G23</f>
        <v>0</v>
      </c>
      <c r="J51" s="185"/>
    </row>
    <row r="52" spans="1:10" ht="25.5" customHeight="1">
      <c r="A52" s="163"/>
      <c r="B52" s="166" t="s">
        <v>66</v>
      </c>
      <c r="C52" s="165" t="s">
        <v>67</v>
      </c>
      <c r="D52" s="167"/>
      <c r="E52" s="167"/>
      <c r="F52" s="183" t="s">
        <v>23</v>
      </c>
      <c r="G52" s="184"/>
      <c r="H52" s="184"/>
      <c r="I52" s="185">
        <f>' Pol'!G26</f>
        <v>0</v>
      </c>
      <c r="J52" s="185"/>
    </row>
    <row r="53" spans="1:10" ht="25.5" customHeight="1">
      <c r="A53" s="163"/>
      <c r="B53" s="166" t="s">
        <v>68</v>
      </c>
      <c r="C53" s="165" t="s">
        <v>69</v>
      </c>
      <c r="D53" s="167"/>
      <c r="E53" s="167"/>
      <c r="F53" s="183" t="s">
        <v>24</v>
      </c>
      <c r="G53" s="184"/>
      <c r="H53" s="184"/>
      <c r="I53" s="185">
        <f>' Pol'!G42</f>
        <v>0</v>
      </c>
      <c r="J53" s="185"/>
    </row>
    <row r="54" spans="1:10" ht="25.5" customHeight="1">
      <c r="A54" s="163"/>
      <c r="B54" s="166" t="s">
        <v>70</v>
      </c>
      <c r="C54" s="165" t="s">
        <v>71</v>
      </c>
      <c r="D54" s="167"/>
      <c r="E54" s="167"/>
      <c r="F54" s="183" t="s">
        <v>24</v>
      </c>
      <c r="G54" s="184"/>
      <c r="H54" s="184"/>
      <c r="I54" s="185">
        <f>' Pol'!G49</f>
        <v>0</v>
      </c>
      <c r="J54" s="185"/>
    </row>
    <row r="55" spans="1:10" ht="25.5" customHeight="1">
      <c r="A55" s="163"/>
      <c r="B55" s="166" t="s">
        <v>72</v>
      </c>
      <c r="C55" s="165" t="s">
        <v>73</v>
      </c>
      <c r="D55" s="167"/>
      <c r="E55" s="167"/>
      <c r="F55" s="183" t="s">
        <v>24</v>
      </c>
      <c r="G55" s="184"/>
      <c r="H55" s="184"/>
      <c r="I55" s="185">
        <f>' Pol'!G55</f>
        <v>0</v>
      </c>
      <c r="J55" s="185"/>
    </row>
    <row r="56" spans="1:10" ht="25.5" customHeight="1">
      <c r="A56" s="163"/>
      <c r="B56" s="166" t="s">
        <v>74</v>
      </c>
      <c r="C56" s="165" t="s">
        <v>75</v>
      </c>
      <c r="D56" s="167"/>
      <c r="E56" s="167"/>
      <c r="F56" s="183" t="s">
        <v>24</v>
      </c>
      <c r="G56" s="184"/>
      <c r="H56" s="184"/>
      <c r="I56" s="185">
        <f>' Pol'!G73</f>
        <v>0</v>
      </c>
      <c r="J56" s="185"/>
    </row>
    <row r="57" spans="1:10" ht="25.5" customHeight="1">
      <c r="A57" s="163"/>
      <c r="B57" s="166" t="s">
        <v>76</v>
      </c>
      <c r="C57" s="165" t="s">
        <v>77</v>
      </c>
      <c r="D57" s="167"/>
      <c r="E57" s="167"/>
      <c r="F57" s="183" t="s">
        <v>24</v>
      </c>
      <c r="G57" s="184"/>
      <c r="H57" s="184"/>
      <c r="I57" s="185">
        <f>' Pol'!G78</f>
        <v>0</v>
      </c>
      <c r="J57" s="185"/>
    </row>
    <row r="58" spans="1:10" ht="25.5" customHeight="1">
      <c r="A58" s="163"/>
      <c r="B58" s="166" t="s">
        <v>78</v>
      </c>
      <c r="C58" s="165" t="s">
        <v>79</v>
      </c>
      <c r="D58" s="167"/>
      <c r="E58" s="167"/>
      <c r="F58" s="183" t="s">
        <v>25</v>
      </c>
      <c r="G58" s="184"/>
      <c r="H58" s="184"/>
      <c r="I58" s="185">
        <f>' Pol'!G83</f>
        <v>0</v>
      </c>
      <c r="J58" s="185"/>
    </row>
    <row r="59" spans="1:10" ht="25.5" customHeight="1">
      <c r="A59" s="163"/>
      <c r="B59" s="177" t="s">
        <v>80</v>
      </c>
      <c r="C59" s="178" t="s">
        <v>26</v>
      </c>
      <c r="D59" s="179"/>
      <c r="E59" s="179"/>
      <c r="F59" s="186" t="s">
        <v>80</v>
      </c>
      <c r="G59" s="187"/>
      <c r="H59" s="187"/>
      <c r="I59" s="188">
        <f>' Pol'!G102</f>
        <v>0</v>
      </c>
      <c r="J59" s="188"/>
    </row>
    <row r="60" spans="1:10" ht="25.5" customHeight="1">
      <c r="A60" s="164"/>
      <c r="B60" s="170" t="s">
        <v>1</v>
      </c>
      <c r="C60" s="170"/>
      <c r="D60" s="171"/>
      <c r="E60" s="171"/>
      <c r="F60" s="189"/>
      <c r="G60" s="190"/>
      <c r="H60" s="190"/>
      <c r="I60" s="191">
        <f>SUM(I47:I59)</f>
        <v>0</v>
      </c>
      <c r="J60" s="191"/>
    </row>
    <row r="61" spans="1:10">
      <c r="F61" s="192"/>
      <c r="G61" s="130"/>
      <c r="H61" s="192"/>
      <c r="I61" s="130"/>
      <c r="J61" s="130"/>
    </row>
    <row r="62" spans="1:10">
      <c r="F62" s="192"/>
      <c r="G62" s="130"/>
      <c r="H62" s="192"/>
      <c r="I62" s="130"/>
      <c r="J62" s="130"/>
    </row>
    <row r="63" spans="1:10">
      <c r="F63" s="192"/>
      <c r="G63" s="130"/>
      <c r="H63" s="192"/>
      <c r="I63" s="130"/>
      <c r="J63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I58:J58"/>
    <mergeCell ref="C58:E58"/>
    <mergeCell ref="I59:J59"/>
    <mergeCell ref="C59:E59"/>
    <mergeCell ref="I60:J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>
      <c r="A4" s="79" t="s">
        <v>8</v>
      </c>
      <c r="B4" s="78"/>
      <c r="C4" s="103"/>
      <c r="D4" s="103"/>
      <c r="E4" s="103"/>
      <c r="F4" s="103"/>
      <c r="G4" s="104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16"/>
  <sheetViews>
    <sheetView tabSelected="1" workbookViewId="0">
      <selection sqref="A1:G1"/>
    </sheetView>
  </sheetViews>
  <sheetFormatPr defaultRowHeight="12.75" outlineLevelRow="1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>
      <c r="A1" s="195" t="s">
        <v>6</v>
      </c>
      <c r="B1" s="195"/>
      <c r="C1" s="195"/>
      <c r="D1" s="195"/>
      <c r="E1" s="195"/>
      <c r="F1" s="195"/>
      <c r="G1" s="195"/>
      <c r="AE1" t="s">
        <v>83</v>
      </c>
    </row>
    <row r="2" spans="1:60" ht="24.95" customHeight="1">
      <c r="A2" s="202" t="s">
        <v>82</v>
      </c>
      <c r="B2" s="196"/>
      <c r="C2" s="197" t="s">
        <v>47</v>
      </c>
      <c r="D2" s="198"/>
      <c r="E2" s="198"/>
      <c r="F2" s="198"/>
      <c r="G2" s="204"/>
      <c r="AE2" t="s">
        <v>84</v>
      </c>
    </row>
    <row r="3" spans="1:60" ht="24.95" customHeight="1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85</v>
      </c>
    </row>
    <row r="4" spans="1:60" ht="24.95" hidden="1" customHeight="1">
      <c r="A4" s="203" t="s">
        <v>8</v>
      </c>
      <c r="B4" s="201"/>
      <c r="C4" s="199"/>
      <c r="D4" s="200"/>
      <c r="E4" s="200"/>
      <c r="F4" s="200"/>
      <c r="G4" s="205"/>
      <c r="AE4" t="s">
        <v>86</v>
      </c>
    </row>
    <row r="5" spans="1:60" hidden="1">
      <c r="A5" s="206" t="s">
        <v>87</v>
      </c>
      <c r="B5" s="207"/>
      <c r="C5" s="208"/>
      <c r="D5" s="209"/>
      <c r="E5" s="209"/>
      <c r="F5" s="209"/>
      <c r="G5" s="210"/>
      <c r="AE5" t="s">
        <v>88</v>
      </c>
    </row>
    <row r="7" spans="1:60" ht="38.25">
      <c r="A7" s="215" t="s">
        <v>89</v>
      </c>
      <c r="B7" s="216" t="s">
        <v>90</v>
      </c>
      <c r="C7" s="216" t="s">
        <v>91</v>
      </c>
      <c r="D7" s="215" t="s">
        <v>92</v>
      </c>
      <c r="E7" s="215" t="s">
        <v>93</v>
      </c>
      <c r="F7" s="211" t="s">
        <v>94</v>
      </c>
      <c r="G7" s="234" t="s">
        <v>28</v>
      </c>
      <c r="H7" s="235" t="s">
        <v>29</v>
      </c>
      <c r="I7" s="235" t="s">
        <v>95</v>
      </c>
      <c r="J7" s="235" t="s">
        <v>30</v>
      </c>
      <c r="K7" s="235" t="s">
        <v>96</v>
      </c>
      <c r="L7" s="235" t="s">
        <v>97</v>
      </c>
      <c r="M7" s="235" t="s">
        <v>98</v>
      </c>
      <c r="N7" s="235" t="s">
        <v>99</v>
      </c>
      <c r="O7" s="235" t="s">
        <v>100</v>
      </c>
      <c r="P7" s="235" t="s">
        <v>101</v>
      </c>
      <c r="Q7" s="235" t="s">
        <v>102</v>
      </c>
      <c r="R7" s="235" t="s">
        <v>103</v>
      </c>
      <c r="S7" s="235" t="s">
        <v>104</v>
      </c>
      <c r="T7" s="235" t="s">
        <v>105</v>
      </c>
      <c r="U7" s="218" t="s">
        <v>106</v>
      </c>
    </row>
    <row r="8" spans="1:60">
      <c r="A8" s="236" t="s">
        <v>107</v>
      </c>
      <c r="B8" s="237" t="s">
        <v>56</v>
      </c>
      <c r="C8" s="238" t="s">
        <v>57</v>
      </c>
      <c r="D8" s="239"/>
      <c r="E8" s="240"/>
      <c r="F8" s="241"/>
      <c r="G8" s="241">
        <f>SUMIF(AE9:AE9,"&lt;&gt;NOR",G9:G9)</f>
        <v>0</v>
      </c>
      <c r="H8" s="241"/>
      <c r="I8" s="241">
        <f>SUM(I9:I9)</f>
        <v>0</v>
      </c>
      <c r="J8" s="241"/>
      <c r="K8" s="241">
        <f>SUM(K9:K9)</f>
        <v>0</v>
      </c>
      <c r="L8" s="241"/>
      <c r="M8" s="241">
        <f>SUM(M9:M9)</f>
        <v>0</v>
      </c>
      <c r="N8" s="217"/>
      <c r="O8" s="217">
        <f>SUM(O9:O9)</f>
        <v>3.1040000000000002E-2</v>
      </c>
      <c r="P8" s="217"/>
      <c r="Q8" s="217">
        <f>SUM(Q9:Q9)</f>
        <v>0</v>
      </c>
      <c r="R8" s="217"/>
      <c r="S8" s="217"/>
      <c r="T8" s="236"/>
      <c r="U8" s="217">
        <f>SUM(U9:U9)</f>
        <v>0.34</v>
      </c>
      <c r="AE8" t="s">
        <v>108</v>
      </c>
    </row>
    <row r="9" spans="1:60" outlineLevel="1">
      <c r="A9" s="213">
        <v>1</v>
      </c>
      <c r="B9" s="219" t="s">
        <v>109</v>
      </c>
      <c r="C9" s="264" t="s">
        <v>110</v>
      </c>
      <c r="D9" s="221" t="s">
        <v>111</v>
      </c>
      <c r="E9" s="228">
        <v>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22">
        <v>3.1040000000000002E-2</v>
      </c>
      <c r="O9" s="222">
        <f>ROUND(E9*N9,5)</f>
        <v>3.1040000000000002E-2</v>
      </c>
      <c r="P9" s="222">
        <v>0</v>
      </c>
      <c r="Q9" s="222">
        <f>ROUND(E9*P9,5)</f>
        <v>0</v>
      </c>
      <c r="R9" s="222"/>
      <c r="S9" s="222"/>
      <c r="T9" s="223">
        <v>0.33750000000000002</v>
      </c>
      <c r="U9" s="222">
        <f>ROUND(E9*T9,2)</f>
        <v>0.34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112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>
      <c r="A10" s="214" t="s">
        <v>107</v>
      </c>
      <c r="B10" s="220" t="s">
        <v>58</v>
      </c>
      <c r="C10" s="265" t="s">
        <v>59</v>
      </c>
      <c r="D10" s="224"/>
      <c r="E10" s="229"/>
      <c r="F10" s="233"/>
      <c r="G10" s="233">
        <f>SUMIF(AE11:AE11,"&lt;&gt;NOR",G11:G11)</f>
        <v>0</v>
      </c>
      <c r="H10" s="233"/>
      <c r="I10" s="233">
        <f>SUM(I11:I11)</f>
        <v>0</v>
      </c>
      <c r="J10" s="233"/>
      <c r="K10" s="233">
        <f>SUM(K11:K11)</f>
        <v>0</v>
      </c>
      <c r="L10" s="233"/>
      <c r="M10" s="233">
        <f>SUM(M11:M11)</f>
        <v>0</v>
      </c>
      <c r="N10" s="225"/>
      <c r="O10" s="225">
        <f>SUM(O11:O11)</f>
        <v>1.7181</v>
      </c>
      <c r="P10" s="225"/>
      <c r="Q10" s="225">
        <f>SUM(Q11:Q11)</f>
        <v>0</v>
      </c>
      <c r="R10" s="225"/>
      <c r="S10" s="225"/>
      <c r="T10" s="226"/>
      <c r="U10" s="225">
        <f>SUM(U11:U11)</f>
        <v>119.23</v>
      </c>
      <c r="AE10" t="s">
        <v>108</v>
      </c>
    </row>
    <row r="11" spans="1:60" outlineLevel="1">
      <c r="A11" s="213">
        <v>2</v>
      </c>
      <c r="B11" s="219" t="s">
        <v>113</v>
      </c>
      <c r="C11" s="264" t="s">
        <v>114</v>
      </c>
      <c r="D11" s="221" t="s">
        <v>115</v>
      </c>
      <c r="E11" s="228">
        <v>125.5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22">
        <v>1.3690000000000001E-2</v>
      </c>
      <c r="O11" s="222">
        <f>ROUND(E11*N11,5)</f>
        <v>1.7181</v>
      </c>
      <c r="P11" s="222">
        <v>0</v>
      </c>
      <c r="Q11" s="222">
        <f>ROUND(E11*P11,5)</f>
        <v>0</v>
      </c>
      <c r="R11" s="222"/>
      <c r="S11" s="222"/>
      <c r="T11" s="223">
        <v>0.95</v>
      </c>
      <c r="U11" s="222">
        <f>ROUND(E11*T11,2)</f>
        <v>119.23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112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>
      <c r="A12" s="214" t="s">
        <v>107</v>
      </c>
      <c r="B12" s="220" t="s">
        <v>60</v>
      </c>
      <c r="C12" s="265" t="s">
        <v>61</v>
      </c>
      <c r="D12" s="224"/>
      <c r="E12" s="229"/>
      <c r="F12" s="233"/>
      <c r="G12" s="233">
        <f>SUMIF(AE13:AE17,"&lt;&gt;NOR",G13:G17)</f>
        <v>0</v>
      </c>
      <c r="H12" s="233"/>
      <c r="I12" s="233">
        <f>SUM(I13:I17)</f>
        <v>0</v>
      </c>
      <c r="J12" s="233"/>
      <c r="K12" s="233">
        <f>SUM(K13:K17)</f>
        <v>0</v>
      </c>
      <c r="L12" s="233"/>
      <c r="M12" s="233">
        <f>SUM(M13:M17)</f>
        <v>0</v>
      </c>
      <c r="N12" s="225"/>
      <c r="O12" s="225">
        <f>SUM(O13:O17)</f>
        <v>0.6623</v>
      </c>
      <c r="P12" s="225"/>
      <c r="Q12" s="225">
        <f>SUM(Q13:Q17)</f>
        <v>0</v>
      </c>
      <c r="R12" s="225"/>
      <c r="S12" s="225"/>
      <c r="T12" s="226"/>
      <c r="U12" s="225">
        <f>SUM(U13:U17)</f>
        <v>12.820000000000002</v>
      </c>
      <c r="AE12" t="s">
        <v>108</v>
      </c>
    </row>
    <row r="13" spans="1:60" outlineLevel="1">
      <c r="A13" s="213">
        <v>3</v>
      </c>
      <c r="B13" s="219" t="s">
        <v>116</v>
      </c>
      <c r="C13" s="264" t="s">
        <v>117</v>
      </c>
      <c r="D13" s="221" t="s">
        <v>115</v>
      </c>
      <c r="E13" s="228">
        <v>7.4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22">
        <v>5.3690000000000002E-2</v>
      </c>
      <c r="O13" s="222">
        <f>ROUND(E13*N13,5)</f>
        <v>0.39731</v>
      </c>
      <c r="P13" s="222">
        <v>0</v>
      </c>
      <c r="Q13" s="222">
        <f>ROUND(E13*P13,5)</f>
        <v>0</v>
      </c>
      <c r="R13" s="222"/>
      <c r="S13" s="222"/>
      <c r="T13" s="223">
        <v>1.17717</v>
      </c>
      <c r="U13" s="222">
        <f>ROUND(E13*T13,2)</f>
        <v>8.7100000000000009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112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>
      <c r="A14" s="213"/>
      <c r="B14" s="219"/>
      <c r="C14" s="266" t="s">
        <v>118</v>
      </c>
      <c r="D14" s="227"/>
      <c r="E14" s="230">
        <v>7.4</v>
      </c>
      <c r="F14" s="232"/>
      <c r="G14" s="232"/>
      <c r="H14" s="232"/>
      <c r="I14" s="232"/>
      <c r="J14" s="232"/>
      <c r="K14" s="232"/>
      <c r="L14" s="232"/>
      <c r="M14" s="232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119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>
      <c r="A15" s="213">
        <v>4</v>
      </c>
      <c r="B15" s="219" t="s">
        <v>120</v>
      </c>
      <c r="C15" s="264" t="s">
        <v>121</v>
      </c>
      <c r="D15" s="221" t="s">
        <v>115</v>
      </c>
      <c r="E15" s="228">
        <v>1.6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22">
        <v>0.10712000000000001</v>
      </c>
      <c r="O15" s="222">
        <f>ROUND(E15*N15,5)</f>
        <v>0.17138999999999999</v>
      </c>
      <c r="P15" s="222">
        <v>0</v>
      </c>
      <c r="Q15" s="222">
        <f>ROUND(E15*P15,5)</f>
        <v>0</v>
      </c>
      <c r="R15" s="222"/>
      <c r="S15" s="222"/>
      <c r="T15" s="223">
        <v>0.69998000000000005</v>
      </c>
      <c r="U15" s="222">
        <f>ROUND(E15*T15,2)</f>
        <v>1.1200000000000001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112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>
      <c r="A16" s="213"/>
      <c r="B16" s="219"/>
      <c r="C16" s="266" t="s">
        <v>122</v>
      </c>
      <c r="D16" s="227"/>
      <c r="E16" s="230">
        <v>1.6</v>
      </c>
      <c r="F16" s="232"/>
      <c r="G16" s="232"/>
      <c r="H16" s="232"/>
      <c r="I16" s="232"/>
      <c r="J16" s="232"/>
      <c r="K16" s="232"/>
      <c r="L16" s="232"/>
      <c r="M16" s="232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119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>
      <c r="A17" s="213">
        <v>5</v>
      </c>
      <c r="B17" s="219" t="s">
        <v>123</v>
      </c>
      <c r="C17" s="264" t="s">
        <v>124</v>
      </c>
      <c r="D17" s="221" t="s">
        <v>115</v>
      </c>
      <c r="E17" s="228">
        <v>1.6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22">
        <v>5.8500000000000003E-2</v>
      </c>
      <c r="O17" s="222">
        <f>ROUND(E17*N17,5)</f>
        <v>9.3600000000000003E-2</v>
      </c>
      <c r="P17" s="222">
        <v>0</v>
      </c>
      <c r="Q17" s="222">
        <f>ROUND(E17*P17,5)</f>
        <v>0</v>
      </c>
      <c r="R17" s="222"/>
      <c r="S17" s="222"/>
      <c r="T17" s="223">
        <v>1.86904</v>
      </c>
      <c r="U17" s="222">
        <f>ROUND(E17*T17,2)</f>
        <v>2.99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112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>
      <c r="A18" s="214" t="s">
        <v>107</v>
      </c>
      <c r="B18" s="220" t="s">
        <v>62</v>
      </c>
      <c r="C18" s="265" t="s">
        <v>63</v>
      </c>
      <c r="D18" s="224"/>
      <c r="E18" s="229"/>
      <c r="F18" s="233"/>
      <c r="G18" s="233">
        <f>SUMIF(AE19:AE22,"&lt;&gt;NOR",G19:G22)</f>
        <v>0</v>
      </c>
      <c r="H18" s="233"/>
      <c r="I18" s="233">
        <f>SUM(I19:I22)</f>
        <v>0</v>
      </c>
      <c r="J18" s="233"/>
      <c r="K18" s="233">
        <f>SUM(K19:K22)</f>
        <v>0</v>
      </c>
      <c r="L18" s="233"/>
      <c r="M18" s="233">
        <f>SUM(M19:M22)</f>
        <v>0</v>
      </c>
      <c r="N18" s="225"/>
      <c r="O18" s="225">
        <f>SUM(O19:O22)</f>
        <v>1.1235900000000001</v>
      </c>
      <c r="P18" s="225"/>
      <c r="Q18" s="225">
        <f>SUM(Q19:Q22)</f>
        <v>0</v>
      </c>
      <c r="R18" s="225"/>
      <c r="S18" s="225"/>
      <c r="T18" s="226"/>
      <c r="U18" s="225">
        <f>SUM(U19:U22)</f>
        <v>19.82</v>
      </c>
      <c r="AE18" t="s">
        <v>108</v>
      </c>
    </row>
    <row r="19" spans="1:60" outlineLevel="1">
      <c r="A19" s="213">
        <v>6</v>
      </c>
      <c r="B19" s="219" t="s">
        <v>125</v>
      </c>
      <c r="C19" s="264" t="s">
        <v>126</v>
      </c>
      <c r="D19" s="221" t="s">
        <v>111</v>
      </c>
      <c r="E19" s="228">
        <v>1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22">
        <v>0.49075000000000002</v>
      </c>
      <c r="O19" s="222">
        <f>ROUND(E19*N19,5)</f>
        <v>0.49075000000000002</v>
      </c>
      <c r="P19" s="222">
        <v>0</v>
      </c>
      <c r="Q19" s="222">
        <f>ROUND(E19*P19,5)</f>
        <v>0</v>
      </c>
      <c r="R19" s="222"/>
      <c r="S19" s="222"/>
      <c r="T19" s="223">
        <v>8.82</v>
      </c>
      <c r="U19" s="222">
        <f>ROUND(E19*T19,2)</f>
        <v>8.82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112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>
      <c r="A20" s="213">
        <v>7</v>
      </c>
      <c r="B20" s="219" t="s">
        <v>127</v>
      </c>
      <c r="C20" s="264" t="s">
        <v>128</v>
      </c>
      <c r="D20" s="221" t="s">
        <v>111</v>
      </c>
      <c r="E20" s="228">
        <v>1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22">
        <v>0.60863999999999996</v>
      </c>
      <c r="O20" s="222">
        <f>ROUND(E20*N20,5)</f>
        <v>0.60863999999999996</v>
      </c>
      <c r="P20" s="222">
        <v>0</v>
      </c>
      <c r="Q20" s="222">
        <f>ROUND(E20*P20,5)</f>
        <v>0</v>
      </c>
      <c r="R20" s="222"/>
      <c r="S20" s="222"/>
      <c r="T20" s="223">
        <v>10.999000000000001</v>
      </c>
      <c r="U20" s="222">
        <f>ROUND(E20*T20,2)</f>
        <v>11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112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22.5" outlineLevel="1">
      <c r="A21" s="213">
        <v>8</v>
      </c>
      <c r="B21" s="219" t="s">
        <v>129</v>
      </c>
      <c r="C21" s="264" t="s">
        <v>130</v>
      </c>
      <c r="D21" s="221" t="s">
        <v>111</v>
      </c>
      <c r="E21" s="228">
        <v>1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22">
        <v>1.11E-2</v>
      </c>
      <c r="O21" s="222">
        <f>ROUND(E21*N21,5)</f>
        <v>1.11E-2</v>
      </c>
      <c r="P21" s="222">
        <v>0</v>
      </c>
      <c r="Q21" s="222">
        <f>ROUND(E21*P21,5)</f>
        <v>0</v>
      </c>
      <c r="R21" s="222"/>
      <c r="S21" s="222"/>
      <c r="T21" s="223">
        <v>0</v>
      </c>
      <c r="U21" s="222">
        <f>ROUND(E21*T21,2)</f>
        <v>0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131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>
      <c r="A22" s="213">
        <v>9</v>
      </c>
      <c r="B22" s="219" t="s">
        <v>132</v>
      </c>
      <c r="C22" s="264" t="s">
        <v>133</v>
      </c>
      <c r="D22" s="221" t="s">
        <v>111</v>
      </c>
      <c r="E22" s="228">
        <v>1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22">
        <v>1.3100000000000001E-2</v>
      </c>
      <c r="O22" s="222">
        <f>ROUND(E22*N22,5)</f>
        <v>1.3100000000000001E-2</v>
      </c>
      <c r="P22" s="222">
        <v>0</v>
      </c>
      <c r="Q22" s="222">
        <f>ROUND(E22*P22,5)</f>
        <v>0</v>
      </c>
      <c r="R22" s="222"/>
      <c r="S22" s="222"/>
      <c r="T22" s="223">
        <v>0</v>
      </c>
      <c r="U22" s="222">
        <f>ROUND(E22*T22,2)</f>
        <v>0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131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>
      <c r="A23" s="214" t="s">
        <v>107</v>
      </c>
      <c r="B23" s="220" t="s">
        <v>64</v>
      </c>
      <c r="C23" s="265" t="s">
        <v>65</v>
      </c>
      <c r="D23" s="224"/>
      <c r="E23" s="229"/>
      <c r="F23" s="233"/>
      <c r="G23" s="233">
        <f>SUMIF(AE24:AE25,"&lt;&gt;NOR",G24:G25)</f>
        <v>0</v>
      </c>
      <c r="H23" s="233"/>
      <c r="I23" s="233">
        <f>SUM(I24:I25)</f>
        <v>0</v>
      </c>
      <c r="J23" s="233"/>
      <c r="K23" s="233">
        <f>SUM(K24:K25)</f>
        <v>0</v>
      </c>
      <c r="L23" s="233"/>
      <c r="M23" s="233">
        <f>SUM(M24:M25)</f>
        <v>0</v>
      </c>
      <c r="N23" s="225"/>
      <c r="O23" s="225">
        <f>SUM(O24:O25)</f>
        <v>0</v>
      </c>
      <c r="P23" s="225"/>
      <c r="Q23" s="225">
        <f>SUM(Q24:Q25)</f>
        <v>0</v>
      </c>
      <c r="R23" s="225"/>
      <c r="S23" s="225"/>
      <c r="T23" s="226"/>
      <c r="U23" s="225">
        <f>SUM(U24:U25)</f>
        <v>3.2</v>
      </c>
      <c r="AE23" t="s">
        <v>108</v>
      </c>
    </row>
    <row r="24" spans="1:60" ht="22.5" outlineLevel="1">
      <c r="A24" s="213">
        <v>10</v>
      </c>
      <c r="B24" s="219" t="s">
        <v>134</v>
      </c>
      <c r="C24" s="264" t="s">
        <v>135</v>
      </c>
      <c r="D24" s="221" t="s">
        <v>136</v>
      </c>
      <c r="E24" s="228">
        <v>2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22">
        <v>0</v>
      </c>
      <c r="O24" s="222">
        <f>ROUND(E24*N24,5)</f>
        <v>0</v>
      </c>
      <c r="P24" s="222">
        <v>0</v>
      </c>
      <c r="Q24" s="222">
        <f>ROUND(E24*P24,5)</f>
        <v>0</v>
      </c>
      <c r="R24" s="222"/>
      <c r="S24" s="222"/>
      <c r="T24" s="223">
        <v>1.6</v>
      </c>
      <c r="U24" s="222">
        <f>ROUND(E24*T24,2)</f>
        <v>3.2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112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>
      <c r="A25" s="213">
        <v>11</v>
      </c>
      <c r="B25" s="219" t="s">
        <v>137</v>
      </c>
      <c r="C25" s="264" t="s">
        <v>138</v>
      </c>
      <c r="D25" s="221" t="s">
        <v>139</v>
      </c>
      <c r="E25" s="228">
        <v>30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22">
        <v>0</v>
      </c>
      <c r="O25" s="222">
        <f>ROUND(E25*N25,5)</f>
        <v>0</v>
      </c>
      <c r="P25" s="222">
        <v>0</v>
      </c>
      <c r="Q25" s="222">
        <f>ROUND(E25*P25,5)</f>
        <v>0</v>
      </c>
      <c r="R25" s="222"/>
      <c r="S25" s="222"/>
      <c r="T25" s="223">
        <v>0</v>
      </c>
      <c r="U25" s="222">
        <f>ROUND(E25*T25,2)</f>
        <v>0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112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>
      <c r="A26" s="214" t="s">
        <v>107</v>
      </c>
      <c r="B26" s="220" t="s">
        <v>66</v>
      </c>
      <c r="C26" s="265" t="s">
        <v>67</v>
      </c>
      <c r="D26" s="224"/>
      <c r="E26" s="229"/>
      <c r="F26" s="233"/>
      <c r="G26" s="233">
        <f>SUMIF(AE27:AE41,"&lt;&gt;NOR",G27:G41)</f>
        <v>0</v>
      </c>
      <c r="H26" s="233"/>
      <c r="I26" s="233">
        <f>SUM(I27:I41)</f>
        <v>0</v>
      </c>
      <c r="J26" s="233"/>
      <c r="K26" s="233">
        <f>SUM(K27:K41)</f>
        <v>0</v>
      </c>
      <c r="L26" s="233"/>
      <c r="M26" s="233">
        <f>SUM(M27:M41)</f>
        <v>0</v>
      </c>
      <c r="N26" s="225"/>
      <c r="O26" s="225">
        <f>SUM(O27:O41)</f>
        <v>2.0949999999999996E-2</v>
      </c>
      <c r="P26" s="225"/>
      <c r="Q26" s="225">
        <f>SUM(Q27:Q41)</f>
        <v>6.7095799999999999</v>
      </c>
      <c r="R26" s="225"/>
      <c r="S26" s="225"/>
      <c r="T26" s="226"/>
      <c r="U26" s="225">
        <f>SUM(U27:U41)</f>
        <v>79.699999999999989</v>
      </c>
      <c r="AE26" t="s">
        <v>108</v>
      </c>
    </row>
    <row r="27" spans="1:60" outlineLevel="1">
      <c r="A27" s="213">
        <v>12</v>
      </c>
      <c r="B27" s="219" t="s">
        <v>140</v>
      </c>
      <c r="C27" s="264" t="s">
        <v>141</v>
      </c>
      <c r="D27" s="221" t="s">
        <v>115</v>
      </c>
      <c r="E27" s="228">
        <v>125.4995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21</v>
      </c>
      <c r="M27" s="232">
        <f>G27*(1+L27/100)</f>
        <v>0</v>
      </c>
      <c r="N27" s="222">
        <v>0</v>
      </c>
      <c r="O27" s="222">
        <f>ROUND(E27*N27,5)</f>
        <v>0</v>
      </c>
      <c r="P27" s="222">
        <v>0.05</v>
      </c>
      <c r="Q27" s="222">
        <f>ROUND(E27*P27,5)</f>
        <v>6.2749800000000002</v>
      </c>
      <c r="R27" s="222"/>
      <c r="S27" s="222"/>
      <c r="T27" s="223">
        <v>0.46200000000000002</v>
      </c>
      <c r="U27" s="222">
        <f>ROUND(E27*T27,2)</f>
        <v>57.98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112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>
      <c r="A28" s="213"/>
      <c r="B28" s="219"/>
      <c r="C28" s="266" t="s">
        <v>142</v>
      </c>
      <c r="D28" s="227"/>
      <c r="E28" s="230">
        <v>125.4995</v>
      </c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119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>
      <c r="A29" s="213">
        <v>13</v>
      </c>
      <c r="B29" s="219" t="s">
        <v>143</v>
      </c>
      <c r="C29" s="264" t="s">
        <v>144</v>
      </c>
      <c r="D29" s="221" t="s">
        <v>145</v>
      </c>
      <c r="E29" s="228">
        <v>32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22">
        <v>4.8999999999999998E-4</v>
      </c>
      <c r="O29" s="222">
        <f>ROUND(E29*N29,5)</f>
        <v>1.5679999999999999E-2</v>
      </c>
      <c r="P29" s="222">
        <v>2E-3</v>
      </c>
      <c r="Q29" s="222">
        <f>ROUND(E29*P29,5)</f>
        <v>6.4000000000000001E-2</v>
      </c>
      <c r="R29" s="222"/>
      <c r="S29" s="222"/>
      <c r="T29" s="223">
        <v>8.2000000000000003E-2</v>
      </c>
      <c r="U29" s="222">
        <f>ROUND(E29*T29,2)</f>
        <v>2.62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112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>
      <c r="A30" s="213"/>
      <c r="B30" s="219"/>
      <c r="C30" s="266" t="s">
        <v>146</v>
      </c>
      <c r="D30" s="227"/>
      <c r="E30" s="230">
        <v>32</v>
      </c>
      <c r="F30" s="232"/>
      <c r="G30" s="232"/>
      <c r="H30" s="232"/>
      <c r="I30" s="232"/>
      <c r="J30" s="232"/>
      <c r="K30" s="232"/>
      <c r="L30" s="232"/>
      <c r="M30" s="232"/>
      <c r="N30" s="222"/>
      <c r="O30" s="222"/>
      <c r="P30" s="222"/>
      <c r="Q30" s="222"/>
      <c r="R30" s="222"/>
      <c r="S30" s="222"/>
      <c r="T30" s="223"/>
      <c r="U30" s="22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119</v>
      </c>
      <c r="AF30" s="212">
        <v>0</v>
      </c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>
      <c r="A31" s="213">
        <v>14</v>
      </c>
      <c r="B31" s="219" t="s">
        <v>147</v>
      </c>
      <c r="C31" s="264" t="s">
        <v>148</v>
      </c>
      <c r="D31" s="221" t="s">
        <v>111</v>
      </c>
      <c r="E31" s="228">
        <v>3</v>
      </c>
      <c r="F31" s="231"/>
      <c r="G31" s="232">
        <f>ROUND(E31*F31,2)</f>
        <v>0</v>
      </c>
      <c r="H31" s="231"/>
      <c r="I31" s="232">
        <f>ROUND(E31*H31,2)</f>
        <v>0</v>
      </c>
      <c r="J31" s="231"/>
      <c r="K31" s="232">
        <f>ROUND(E31*J31,2)</f>
        <v>0</v>
      </c>
      <c r="L31" s="232">
        <v>21</v>
      </c>
      <c r="M31" s="232">
        <f>G31*(1+L31/100)</f>
        <v>0</v>
      </c>
      <c r="N31" s="222">
        <v>0</v>
      </c>
      <c r="O31" s="222">
        <f>ROUND(E31*N31,5)</f>
        <v>0</v>
      </c>
      <c r="P31" s="222">
        <v>0</v>
      </c>
      <c r="Q31" s="222">
        <f>ROUND(E31*P31,5)</f>
        <v>0</v>
      </c>
      <c r="R31" s="222"/>
      <c r="S31" s="222"/>
      <c r="T31" s="223">
        <v>0.05</v>
      </c>
      <c r="U31" s="222">
        <f>ROUND(E31*T31,2)</f>
        <v>0.15</v>
      </c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112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>
      <c r="A32" s="213">
        <v>15</v>
      </c>
      <c r="B32" s="219" t="s">
        <v>149</v>
      </c>
      <c r="C32" s="264" t="s">
        <v>150</v>
      </c>
      <c r="D32" s="221" t="s">
        <v>115</v>
      </c>
      <c r="E32" s="228">
        <v>1.845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22">
        <v>1.17E-3</v>
      </c>
      <c r="O32" s="222">
        <f>ROUND(E32*N32,5)</f>
        <v>2.16E-3</v>
      </c>
      <c r="P32" s="222">
        <v>8.7999999999999995E-2</v>
      </c>
      <c r="Q32" s="222">
        <f>ROUND(E32*P32,5)</f>
        <v>0.16236</v>
      </c>
      <c r="R32" s="222"/>
      <c r="S32" s="222"/>
      <c r="T32" s="223">
        <v>0.55600000000000005</v>
      </c>
      <c r="U32" s="222">
        <f>ROUND(E32*T32,2)</f>
        <v>1.03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112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>
      <c r="A33" s="213"/>
      <c r="B33" s="219"/>
      <c r="C33" s="266" t="s">
        <v>151</v>
      </c>
      <c r="D33" s="227"/>
      <c r="E33" s="230">
        <v>1.845</v>
      </c>
      <c r="F33" s="232"/>
      <c r="G33" s="232"/>
      <c r="H33" s="232"/>
      <c r="I33" s="232"/>
      <c r="J33" s="232"/>
      <c r="K33" s="232"/>
      <c r="L33" s="232"/>
      <c r="M33" s="232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119</v>
      </c>
      <c r="AF33" s="212">
        <v>0</v>
      </c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>
      <c r="A34" s="213">
        <v>16</v>
      </c>
      <c r="B34" s="219" t="s">
        <v>152</v>
      </c>
      <c r="C34" s="264" t="s">
        <v>153</v>
      </c>
      <c r="D34" s="221" t="s">
        <v>115</v>
      </c>
      <c r="E34" s="228">
        <v>3.1080000000000001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22">
        <v>1E-3</v>
      </c>
      <c r="O34" s="222">
        <f>ROUND(E34*N34,5)</f>
        <v>3.1099999999999999E-3</v>
      </c>
      <c r="P34" s="222">
        <v>6.7000000000000004E-2</v>
      </c>
      <c r="Q34" s="222">
        <f>ROUND(E34*P34,5)</f>
        <v>0.20824000000000001</v>
      </c>
      <c r="R34" s="222"/>
      <c r="S34" s="222"/>
      <c r="T34" s="223">
        <v>0.53300000000000003</v>
      </c>
      <c r="U34" s="222">
        <f>ROUND(E34*T34,2)</f>
        <v>1.66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112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>
      <c r="A35" s="213"/>
      <c r="B35" s="219"/>
      <c r="C35" s="266" t="s">
        <v>154</v>
      </c>
      <c r="D35" s="227"/>
      <c r="E35" s="230">
        <v>3.1080000000000001</v>
      </c>
      <c r="F35" s="232"/>
      <c r="G35" s="232"/>
      <c r="H35" s="232"/>
      <c r="I35" s="232"/>
      <c r="J35" s="232"/>
      <c r="K35" s="232"/>
      <c r="L35" s="232"/>
      <c r="M35" s="232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119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>
      <c r="A36" s="213">
        <v>17</v>
      </c>
      <c r="B36" s="219" t="s">
        <v>155</v>
      </c>
      <c r="C36" s="264" t="s">
        <v>156</v>
      </c>
      <c r="D36" s="221" t="s">
        <v>157</v>
      </c>
      <c r="E36" s="228">
        <v>10.58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21</v>
      </c>
      <c r="M36" s="232">
        <f>G36*(1+L36/100)</f>
        <v>0</v>
      </c>
      <c r="N36" s="222">
        <v>0</v>
      </c>
      <c r="O36" s="222">
        <f>ROUND(E36*N36,5)</f>
        <v>0</v>
      </c>
      <c r="P36" s="222">
        <v>0</v>
      </c>
      <c r="Q36" s="222">
        <f>ROUND(E36*P36,5)</f>
        <v>0</v>
      </c>
      <c r="R36" s="222"/>
      <c r="S36" s="222"/>
      <c r="T36" s="223">
        <v>0.94199999999999995</v>
      </c>
      <c r="U36" s="222">
        <f>ROUND(E36*T36,2)</f>
        <v>9.9700000000000006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112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>
      <c r="A37" s="213">
        <v>18</v>
      </c>
      <c r="B37" s="219" t="s">
        <v>158</v>
      </c>
      <c r="C37" s="264" t="s">
        <v>159</v>
      </c>
      <c r="D37" s="221" t="s">
        <v>157</v>
      </c>
      <c r="E37" s="228">
        <v>10.58</v>
      </c>
      <c r="F37" s="231"/>
      <c r="G37" s="232">
        <f>ROUND(E37*F37,2)</f>
        <v>0</v>
      </c>
      <c r="H37" s="231"/>
      <c r="I37" s="232">
        <f>ROUND(E37*H37,2)</f>
        <v>0</v>
      </c>
      <c r="J37" s="231"/>
      <c r="K37" s="232">
        <f>ROUND(E37*J37,2)</f>
        <v>0</v>
      </c>
      <c r="L37" s="232">
        <v>21</v>
      </c>
      <c r="M37" s="232">
        <f>G37*(1+L37/100)</f>
        <v>0</v>
      </c>
      <c r="N37" s="222">
        <v>0</v>
      </c>
      <c r="O37" s="222">
        <f>ROUND(E37*N37,5)</f>
        <v>0</v>
      </c>
      <c r="P37" s="222">
        <v>0</v>
      </c>
      <c r="Q37" s="222">
        <f>ROUND(E37*P37,5)</f>
        <v>0</v>
      </c>
      <c r="R37" s="222"/>
      <c r="S37" s="222"/>
      <c r="T37" s="223">
        <v>0.105</v>
      </c>
      <c r="U37" s="222">
        <f>ROUND(E37*T37,2)</f>
        <v>1.1100000000000001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112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>
      <c r="A38" s="213">
        <v>19</v>
      </c>
      <c r="B38" s="219" t="s">
        <v>160</v>
      </c>
      <c r="C38" s="264" t="s">
        <v>161</v>
      </c>
      <c r="D38" s="221" t="s">
        <v>157</v>
      </c>
      <c r="E38" s="228">
        <v>6.71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22">
        <v>0</v>
      </c>
      <c r="O38" s="222">
        <f>ROUND(E38*N38,5)</f>
        <v>0</v>
      </c>
      <c r="P38" s="222">
        <v>0</v>
      </c>
      <c r="Q38" s="222">
        <f>ROUND(E38*P38,5)</f>
        <v>0</v>
      </c>
      <c r="R38" s="222"/>
      <c r="S38" s="222"/>
      <c r="T38" s="223">
        <v>0</v>
      </c>
      <c r="U38" s="222">
        <f>ROUND(E38*T38,2)</f>
        <v>0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112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>
      <c r="A39" s="213">
        <v>20</v>
      </c>
      <c r="B39" s="219" t="s">
        <v>162</v>
      </c>
      <c r="C39" s="264" t="s">
        <v>163</v>
      </c>
      <c r="D39" s="221" t="s">
        <v>157</v>
      </c>
      <c r="E39" s="228">
        <v>3.88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22">
        <v>0</v>
      </c>
      <c r="O39" s="222">
        <f>ROUND(E39*N39,5)</f>
        <v>0</v>
      </c>
      <c r="P39" s="222">
        <v>0</v>
      </c>
      <c r="Q39" s="222">
        <f>ROUND(E39*P39,5)</f>
        <v>0</v>
      </c>
      <c r="R39" s="222"/>
      <c r="S39" s="222"/>
      <c r="T39" s="223">
        <v>0</v>
      </c>
      <c r="U39" s="222">
        <f>ROUND(E39*T39,2)</f>
        <v>0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112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>
      <c r="A40" s="213">
        <v>21</v>
      </c>
      <c r="B40" s="219" t="s">
        <v>164</v>
      </c>
      <c r="C40" s="264" t="s">
        <v>165</v>
      </c>
      <c r="D40" s="221" t="s">
        <v>157</v>
      </c>
      <c r="E40" s="228">
        <v>10.58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22">
        <v>0</v>
      </c>
      <c r="O40" s="222">
        <f>ROUND(E40*N40,5)</f>
        <v>0</v>
      </c>
      <c r="P40" s="222">
        <v>0</v>
      </c>
      <c r="Q40" s="222">
        <f>ROUND(E40*P40,5)</f>
        <v>0</v>
      </c>
      <c r="R40" s="222"/>
      <c r="S40" s="222"/>
      <c r="T40" s="223">
        <v>0.49</v>
      </c>
      <c r="U40" s="222">
        <f>ROUND(E40*T40,2)</f>
        <v>5.18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112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>
      <c r="A41" s="213">
        <v>22</v>
      </c>
      <c r="B41" s="219" t="s">
        <v>166</v>
      </c>
      <c r="C41" s="264" t="s">
        <v>167</v>
      </c>
      <c r="D41" s="221" t="s">
        <v>157</v>
      </c>
      <c r="E41" s="228">
        <v>116.54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22">
        <v>0</v>
      </c>
      <c r="O41" s="222">
        <f>ROUND(E41*N41,5)</f>
        <v>0</v>
      </c>
      <c r="P41" s="222">
        <v>0</v>
      </c>
      <c r="Q41" s="222">
        <f>ROUND(E41*P41,5)</f>
        <v>0</v>
      </c>
      <c r="R41" s="222"/>
      <c r="S41" s="222"/>
      <c r="T41" s="223">
        <v>0</v>
      </c>
      <c r="U41" s="222">
        <f>ROUND(E41*T41,2)</f>
        <v>0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112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>
      <c r="A42" s="214" t="s">
        <v>107</v>
      </c>
      <c r="B42" s="220" t="s">
        <v>68</v>
      </c>
      <c r="C42" s="265" t="s">
        <v>69</v>
      </c>
      <c r="D42" s="224"/>
      <c r="E42" s="229"/>
      <c r="F42" s="233"/>
      <c r="G42" s="233">
        <f>SUMIF(AE43:AE48,"&lt;&gt;NOR",G43:G48)</f>
        <v>0</v>
      </c>
      <c r="H42" s="233"/>
      <c r="I42" s="233">
        <f>SUM(I43:I48)</f>
        <v>0</v>
      </c>
      <c r="J42" s="233"/>
      <c r="K42" s="233">
        <f>SUM(K43:K48)</f>
        <v>0</v>
      </c>
      <c r="L42" s="233"/>
      <c r="M42" s="233">
        <f>SUM(M43:M48)</f>
        <v>0</v>
      </c>
      <c r="N42" s="225"/>
      <c r="O42" s="225">
        <f>SUM(O43:O48)</f>
        <v>1.3792399999999998</v>
      </c>
      <c r="P42" s="225"/>
      <c r="Q42" s="225">
        <f>SUM(Q43:Q48)</f>
        <v>0</v>
      </c>
      <c r="R42" s="225"/>
      <c r="S42" s="225"/>
      <c r="T42" s="226"/>
      <c r="U42" s="225">
        <f>SUM(U43:U48)</f>
        <v>71.789999999999992</v>
      </c>
      <c r="AE42" t="s">
        <v>108</v>
      </c>
    </row>
    <row r="43" spans="1:60" ht="22.5" outlineLevel="1">
      <c r="A43" s="213">
        <v>23</v>
      </c>
      <c r="B43" s="219" t="s">
        <v>168</v>
      </c>
      <c r="C43" s="264" t="s">
        <v>169</v>
      </c>
      <c r="D43" s="221" t="s">
        <v>115</v>
      </c>
      <c r="E43" s="228">
        <v>125.5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22">
        <v>2.3000000000000001E-4</v>
      </c>
      <c r="O43" s="222">
        <f>ROUND(E43*N43,5)</f>
        <v>2.887E-2</v>
      </c>
      <c r="P43" s="222">
        <v>0</v>
      </c>
      <c r="Q43" s="222">
        <f>ROUND(E43*P43,5)</f>
        <v>0</v>
      </c>
      <c r="R43" s="222"/>
      <c r="S43" s="222"/>
      <c r="T43" s="223">
        <v>0.18099999999999999</v>
      </c>
      <c r="U43" s="222">
        <f>ROUND(E43*T43,2)</f>
        <v>22.72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112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>
      <c r="A44" s="213">
        <v>24</v>
      </c>
      <c r="B44" s="219" t="s">
        <v>170</v>
      </c>
      <c r="C44" s="264" t="s">
        <v>171</v>
      </c>
      <c r="D44" s="221" t="s">
        <v>115</v>
      </c>
      <c r="E44" s="228">
        <v>131.77500000000001</v>
      </c>
      <c r="F44" s="231"/>
      <c r="G44" s="232">
        <f>ROUND(E44*F44,2)</f>
        <v>0</v>
      </c>
      <c r="H44" s="231"/>
      <c r="I44" s="232">
        <f>ROUND(E44*H44,2)</f>
        <v>0</v>
      </c>
      <c r="J44" s="231"/>
      <c r="K44" s="232">
        <f>ROUND(E44*J44,2)</f>
        <v>0</v>
      </c>
      <c r="L44" s="232">
        <v>21</v>
      </c>
      <c r="M44" s="232">
        <f>G44*(1+L44/100)</f>
        <v>0</v>
      </c>
      <c r="N44" s="222">
        <v>6.4000000000000003E-3</v>
      </c>
      <c r="O44" s="222">
        <f>ROUND(E44*N44,5)</f>
        <v>0.84336</v>
      </c>
      <c r="P44" s="222">
        <v>0</v>
      </c>
      <c r="Q44" s="222">
        <f>ROUND(E44*P44,5)</f>
        <v>0</v>
      </c>
      <c r="R44" s="222"/>
      <c r="S44" s="222"/>
      <c r="T44" s="223">
        <v>0</v>
      </c>
      <c r="U44" s="222">
        <f>ROUND(E44*T44,2)</f>
        <v>0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131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>
      <c r="A45" s="213"/>
      <c r="B45" s="219"/>
      <c r="C45" s="266" t="s">
        <v>172</v>
      </c>
      <c r="D45" s="227"/>
      <c r="E45" s="230">
        <v>131.77500000000001</v>
      </c>
      <c r="F45" s="232"/>
      <c r="G45" s="232"/>
      <c r="H45" s="232"/>
      <c r="I45" s="232"/>
      <c r="J45" s="232"/>
      <c r="K45" s="232"/>
      <c r="L45" s="232"/>
      <c r="M45" s="232"/>
      <c r="N45" s="222"/>
      <c r="O45" s="222"/>
      <c r="P45" s="222"/>
      <c r="Q45" s="222"/>
      <c r="R45" s="222"/>
      <c r="S45" s="222"/>
      <c r="T45" s="223"/>
      <c r="U45" s="222"/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119</v>
      </c>
      <c r="AF45" s="212">
        <v>0</v>
      </c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22.5" outlineLevel="1">
      <c r="A46" s="213">
        <v>25</v>
      </c>
      <c r="B46" s="219" t="s">
        <v>173</v>
      </c>
      <c r="C46" s="264" t="s">
        <v>174</v>
      </c>
      <c r="D46" s="221" t="s">
        <v>115</v>
      </c>
      <c r="E46" s="228">
        <v>125.5</v>
      </c>
      <c r="F46" s="231"/>
      <c r="G46" s="232">
        <f>ROUND(E46*F46,2)</f>
        <v>0</v>
      </c>
      <c r="H46" s="231"/>
      <c r="I46" s="232">
        <f>ROUND(E46*H46,2)</f>
        <v>0</v>
      </c>
      <c r="J46" s="231"/>
      <c r="K46" s="232">
        <f>ROUND(E46*J46,2)</f>
        <v>0</v>
      </c>
      <c r="L46" s="232">
        <v>21</v>
      </c>
      <c r="M46" s="232">
        <f>G46*(1+L46/100)</f>
        <v>0</v>
      </c>
      <c r="N46" s="222">
        <v>5.2999999999999998E-4</v>
      </c>
      <c r="O46" s="222">
        <f>ROUND(E46*N46,5)</f>
        <v>6.6519999999999996E-2</v>
      </c>
      <c r="P46" s="222">
        <v>0</v>
      </c>
      <c r="Q46" s="222">
        <f>ROUND(E46*P46,5)</f>
        <v>0</v>
      </c>
      <c r="R46" s="222"/>
      <c r="S46" s="222"/>
      <c r="T46" s="223">
        <v>0.23100000000000001</v>
      </c>
      <c r="U46" s="222">
        <f>ROUND(E46*T46,2)</f>
        <v>28.99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112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>
      <c r="A47" s="213">
        <v>26</v>
      </c>
      <c r="B47" s="219" t="s">
        <v>175</v>
      </c>
      <c r="C47" s="264" t="s">
        <v>176</v>
      </c>
      <c r="D47" s="221" t="s">
        <v>115</v>
      </c>
      <c r="E47" s="228">
        <v>131.77000000000001</v>
      </c>
      <c r="F47" s="231"/>
      <c r="G47" s="232">
        <f>ROUND(E47*F47,2)</f>
        <v>0</v>
      </c>
      <c r="H47" s="231"/>
      <c r="I47" s="232">
        <f>ROUND(E47*H47,2)</f>
        <v>0</v>
      </c>
      <c r="J47" s="231"/>
      <c r="K47" s="232">
        <f>ROUND(E47*J47,2)</f>
        <v>0</v>
      </c>
      <c r="L47" s="232">
        <v>21</v>
      </c>
      <c r="M47" s="232">
        <f>G47*(1+L47/100)</f>
        <v>0</v>
      </c>
      <c r="N47" s="222">
        <v>3.2000000000000002E-3</v>
      </c>
      <c r="O47" s="222">
        <f>ROUND(E47*N47,5)</f>
        <v>0.42165999999999998</v>
      </c>
      <c r="P47" s="222">
        <v>0</v>
      </c>
      <c r="Q47" s="222">
        <f>ROUND(E47*P47,5)</f>
        <v>0</v>
      </c>
      <c r="R47" s="222"/>
      <c r="S47" s="222"/>
      <c r="T47" s="223">
        <v>0</v>
      </c>
      <c r="U47" s="222">
        <f>ROUND(E47*T47,2)</f>
        <v>0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131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>
      <c r="A48" s="213">
        <v>27</v>
      </c>
      <c r="B48" s="219" t="s">
        <v>177</v>
      </c>
      <c r="C48" s="264" t="s">
        <v>178</v>
      </c>
      <c r="D48" s="221" t="s">
        <v>115</v>
      </c>
      <c r="E48" s="228">
        <v>125.5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22">
        <v>1.4999999999999999E-4</v>
      </c>
      <c r="O48" s="222">
        <f>ROUND(E48*N48,5)</f>
        <v>1.883E-2</v>
      </c>
      <c r="P48" s="222">
        <v>0</v>
      </c>
      <c r="Q48" s="222">
        <f>ROUND(E48*P48,5)</f>
        <v>0</v>
      </c>
      <c r="R48" s="222"/>
      <c r="S48" s="222"/>
      <c r="T48" s="223">
        <v>0.16</v>
      </c>
      <c r="U48" s="222">
        <f>ROUND(E48*T48,2)</f>
        <v>20.079999999999998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112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>
      <c r="A49" s="214" t="s">
        <v>107</v>
      </c>
      <c r="B49" s="220" t="s">
        <v>70</v>
      </c>
      <c r="C49" s="265" t="s">
        <v>71</v>
      </c>
      <c r="D49" s="224"/>
      <c r="E49" s="229"/>
      <c r="F49" s="233"/>
      <c r="G49" s="233">
        <f>SUMIF(AE50:AE54,"&lt;&gt;NOR",G50:G54)</f>
        <v>0</v>
      </c>
      <c r="H49" s="233"/>
      <c r="I49" s="233">
        <f>SUM(I50:I54)</f>
        <v>0</v>
      </c>
      <c r="J49" s="233"/>
      <c r="K49" s="233">
        <f>SUM(K50:K54)</f>
        <v>0</v>
      </c>
      <c r="L49" s="233"/>
      <c r="M49" s="233">
        <f>SUM(M50:M54)</f>
        <v>0</v>
      </c>
      <c r="N49" s="225"/>
      <c r="O49" s="225">
        <f>SUM(O50:O54)</f>
        <v>0.39888000000000001</v>
      </c>
      <c r="P49" s="225"/>
      <c r="Q49" s="225">
        <f>SUM(Q50:Q54)</f>
        <v>1.7569999999999999</v>
      </c>
      <c r="R49" s="225"/>
      <c r="S49" s="225"/>
      <c r="T49" s="226"/>
      <c r="U49" s="225">
        <f>SUM(U50:U54)</f>
        <v>25.410000000000004</v>
      </c>
      <c r="AE49" t="s">
        <v>108</v>
      </c>
    </row>
    <row r="50" spans="1:60" outlineLevel="1">
      <c r="A50" s="213">
        <v>28</v>
      </c>
      <c r="B50" s="219" t="s">
        <v>179</v>
      </c>
      <c r="C50" s="264" t="s">
        <v>180</v>
      </c>
      <c r="D50" s="221" t="s">
        <v>115</v>
      </c>
      <c r="E50" s="228">
        <v>125.5</v>
      </c>
      <c r="F50" s="231"/>
      <c r="G50" s="232">
        <f>ROUND(E50*F50,2)</f>
        <v>0</v>
      </c>
      <c r="H50" s="231"/>
      <c r="I50" s="232">
        <f>ROUND(E50*H50,2)</f>
        <v>0</v>
      </c>
      <c r="J50" s="231"/>
      <c r="K50" s="232">
        <f>ROUND(E50*J50,2)</f>
        <v>0</v>
      </c>
      <c r="L50" s="232">
        <v>21</v>
      </c>
      <c r="M50" s="232">
        <f>G50*(1+L50/100)</f>
        <v>0</v>
      </c>
      <c r="N50" s="222">
        <v>1.6000000000000001E-4</v>
      </c>
      <c r="O50" s="222">
        <f>ROUND(E50*N50,5)</f>
        <v>2.0080000000000001E-2</v>
      </c>
      <c r="P50" s="222">
        <v>1.4E-2</v>
      </c>
      <c r="Q50" s="222">
        <f>ROUND(E50*P50,5)</f>
        <v>1.7569999999999999</v>
      </c>
      <c r="R50" s="222"/>
      <c r="S50" s="222"/>
      <c r="T50" s="223">
        <v>0.106</v>
      </c>
      <c r="U50" s="222">
        <f>ROUND(E50*T50,2)</f>
        <v>13.3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112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>
      <c r="A51" s="213">
        <v>29</v>
      </c>
      <c r="B51" s="219" t="s">
        <v>181</v>
      </c>
      <c r="C51" s="264" t="s">
        <v>182</v>
      </c>
      <c r="D51" s="221" t="s">
        <v>145</v>
      </c>
      <c r="E51" s="228">
        <v>20</v>
      </c>
      <c r="F51" s="231"/>
      <c r="G51" s="232">
        <f>ROUND(E51*F51,2)</f>
        <v>0</v>
      </c>
      <c r="H51" s="231"/>
      <c r="I51" s="232">
        <f>ROUND(E51*H51,2)</f>
        <v>0</v>
      </c>
      <c r="J51" s="231"/>
      <c r="K51" s="232">
        <f>ROUND(E51*J51,2)</f>
        <v>0</v>
      </c>
      <c r="L51" s="232">
        <v>21</v>
      </c>
      <c r="M51" s="232">
        <f>G51*(1+L51/100)</f>
        <v>0</v>
      </c>
      <c r="N51" s="222">
        <v>2.5500000000000002E-3</v>
      </c>
      <c r="O51" s="222">
        <f>ROUND(E51*N51,5)</f>
        <v>5.0999999999999997E-2</v>
      </c>
      <c r="P51" s="222">
        <v>0</v>
      </c>
      <c r="Q51" s="222">
        <f>ROUND(E51*P51,5)</f>
        <v>0</v>
      </c>
      <c r="R51" s="222"/>
      <c r="S51" s="222"/>
      <c r="T51" s="223">
        <v>0.495</v>
      </c>
      <c r="U51" s="222">
        <f>ROUND(E51*T51,2)</f>
        <v>9.9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112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>
      <c r="A52" s="213">
        <v>30</v>
      </c>
      <c r="B52" s="219" t="s">
        <v>183</v>
      </c>
      <c r="C52" s="264" t="s">
        <v>184</v>
      </c>
      <c r="D52" s="221" t="s">
        <v>185</v>
      </c>
      <c r="E52" s="228">
        <v>0.3</v>
      </c>
      <c r="F52" s="231"/>
      <c r="G52" s="232">
        <f>ROUND(E52*F52,2)</f>
        <v>0</v>
      </c>
      <c r="H52" s="231"/>
      <c r="I52" s="232">
        <f>ROUND(E52*H52,2)</f>
        <v>0</v>
      </c>
      <c r="J52" s="231"/>
      <c r="K52" s="232">
        <f>ROUND(E52*J52,2)</f>
        <v>0</v>
      </c>
      <c r="L52" s="232">
        <v>21</v>
      </c>
      <c r="M52" s="232">
        <f>G52*(1+L52/100)</f>
        <v>0</v>
      </c>
      <c r="N52" s="222">
        <v>0.55000000000000004</v>
      </c>
      <c r="O52" s="222">
        <f>ROUND(E52*N52,5)</f>
        <v>0.16500000000000001</v>
      </c>
      <c r="P52" s="222">
        <v>0</v>
      </c>
      <c r="Q52" s="222">
        <f>ROUND(E52*P52,5)</f>
        <v>0</v>
      </c>
      <c r="R52" s="222"/>
      <c r="S52" s="222"/>
      <c r="T52" s="223">
        <v>0</v>
      </c>
      <c r="U52" s="222">
        <f>ROUND(E52*T52,2)</f>
        <v>0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131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22.5" outlineLevel="1">
      <c r="A53" s="213">
        <v>31</v>
      </c>
      <c r="B53" s="219" t="s">
        <v>186</v>
      </c>
      <c r="C53" s="264" t="s">
        <v>187</v>
      </c>
      <c r="D53" s="221" t="s">
        <v>115</v>
      </c>
      <c r="E53" s="228">
        <v>4.5999999999999996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21</v>
      </c>
      <c r="M53" s="232">
        <f>G53*(1+L53/100)</f>
        <v>0</v>
      </c>
      <c r="N53" s="222">
        <v>0</v>
      </c>
      <c r="O53" s="222">
        <f>ROUND(E53*N53,5)</f>
        <v>0</v>
      </c>
      <c r="P53" s="222">
        <v>0</v>
      </c>
      <c r="Q53" s="222">
        <f>ROUND(E53*P53,5)</f>
        <v>0</v>
      </c>
      <c r="R53" s="222"/>
      <c r="S53" s="222"/>
      <c r="T53" s="223">
        <v>0.48</v>
      </c>
      <c r="U53" s="222">
        <f>ROUND(E53*T53,2)</f>
        <v>2.21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112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>
      <c r="A54" s="213">
        <v>32</v>
      </c>
      <c r="B54" s="219" t="s">
        <v>188</v>
      </c>
      <c r="C54" s="264" t="s">
        <v>189</v>
      </c>
      <c r="D54" s="221" t="s">
        <v>115</v>
      </c>
      <c r="E54" s="228">
        <v>11</v>
      </c>
      <c r="F54" s="231"/>
      <c r="G54" s="232">
        <f>ROUND(E54*F54,2)</f>
        <v>0</v>
      </c>
      <c r="H54" s="231"/>
      <c r="I54" s="232">
        <f>ROUND(E54*H54,2)</f>
        <v>0</v>
      </c>
      <c r="J54" s="231"/>
      <c r="K54" s="232">
        <f>ROUND(E54*J54,2)</f>
        <v>0</v>
      </c>
      <c r="L54" s="232">
        <v>21</v>
      </c>
      <c r="M54" s="232">
        <f>G54*(1+L54/100)</f>
        <v>0</v>
      </c>
      <c r="N54" s="222">
        <v>1.4800000000000001E-2</v>
      </c>
      <c r="O54" s="222">
        <f>ROUND(E54*N54,5)</f>
        <v>0.1628</v>
      </c>
      <c r="P54" s="222">
        <v>0</v>
      </c>
      <c r="Q54" s="222">
        <f>ROUND(E54*P54,5)</f>
        <v>0</v>
      </c>
      <c r="R54" s="222"/>
      <c r="S54" s="222"/>
      <c r="T54" s="223">
        <v>0</v>
      </c>
      <c r="U54" s="222">
        <f>ROUND(E54*T54,2)</f>
        <v>0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131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>
      <c r="A55" s="214" t="s">
        <v>107</v>
      </c>
      <c r="B55" s="220" t="s">
        <v>72</v>
      </c>
      <c r="C55" s="265" t="s">
        <v>73</v>
      </c>
      <c r="D55" s="224"/>
      <c r="E55" s="229"/>
      <c r="F55" s="233"/>
      <c r="G55" s="233">
        <f>SUMIF(AE56:AE72,"&lt;&gt;NOR",G56:G72)</f>
        <v>0</v>
      </c>
      <c r="H55" s="233"/>
      <c r="I55" s="233">
        <f>SUM(I56:I72)</f>
        <v>0</v>
      </c>
      <c r="J55" s="233"/>
      <c r="K55" s="233">
        <f>SUM(K56:K72)</f>
        <v>0</v>
      </c>
      <c r="L55" s="233"/>
      <c r="M55" s="233">
        <f>SUM(M56:M72)</f>
        <v>0</v>
      </c>
      <c r="N55" s="225"/>
      <c r="O55" s="225">
        <f>SUM(O56:O72)</f>
        <v>0.30681000000000003</v>
      </c>
      <c r="P55" s="225"/>
      <c r="Q55" s="225">
        <f>SUM(Q56:Q72)</f>
        <v>2.1274199999999999</v>
      </c>
      <c r="R55" s="225"/>
      <c r="S55" s="225"/>
      <c r="T55" s="226"/>
      <c r="U55" s="225">
        <f>SUM(U56:U72)</f>
        <v>103.39</v>
      </c>
      <c r="AE55" t="s">
        <v>108</v>
      </c>
    </row>
    <row r="56" spans="1:60" outlineLevel="1">
      <c r="A56" s="213">
        <v>33</v>
      </c>
      <c r="B56" s="219" t="s">
        <v>190</v>
      </c>
      <c r="C56" s="264" t="s">
        <v>191</v>
      </c>
      <c r="D56" s="221" t="s">
        <v>115</v>
      </c>
      <c r="E56" s="228">
        <v>65.158000000000001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22">
        <v>0</v>
      </c>
      <c r="O56" s="222">
        <f>ROUND(E56*N56,5)</f>
        <v>0</v>
      </c>
      <c r="P56" s="222">
        <v>2.4649999999999998E-2</v>
      </c>
      <c r="Q56" s="222">
        <f>ROUND(E56*P56,5)</f>
        <v>1.6061399999999999</v>
      </c>
      <c r="R56" s="222"/>
      <c r="S56" s="222"/>
      <c r="T56" s="223">
        <v>0.25</v>
      </c>
      <c r="U56" s="222">
        <f>ROUND(E56*T56,2)</f>
        <v>16.29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112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>
      <c r="A57" s="213"/>
      <c r="B57" s="219"/>
      <c r="C57" s="266" t="s">
        <v>192</v>
      </c>
      <c r="D57" s="227"/>
      <c r="E57" s="230">
        <v>65.158000000000001</v>
      </c>
      <c r="F57" s="232"/>
      <c r="G57" s="232"/>
      <c r="H57" s="232"/>
      <c r="I57" s="232"/>
      <c r="J57" s="232"/>
      <c r="K57" s="232"/>
      <c r="L57" s="232"/>
      <c r="M57" s="232"/>
      <c r="N57" s="222"/>
      <c r="O57" s="222"/>
      <c r="P57" s="222"/>
      <c r="Q57" s="222"/>
      <c r="R57" s="222"/>
      <c r="S57" s="222"/>
      <c r="T57" s="223"/>
      <c r="U57" s="222"/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119</v>
      </c>
      <c r="AF57" s="212">
        <v>0</v>
      </c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>
      <c r="A58" s="213">
        <v>34</v>
      </c>
      <c r="B58" s="219" t="s">
        <v>193</v>
      </c>
      <c r="C58" s="264" t="s">
        <v>194</v>
      </c>
      <c r="D58" s="221" t="s">
        <v>115</v>
      </c>
      <c r="E58" s="228">
        <v>65.16</v>
      </c>
      <c r="F58" s="231"/>
      <c r="G58" s="232">
        <f>ROUND(E58*F58,2)</f>
        <v>0</v>
      </c>
      <c r="H58" s="231"/>
      <c r="I58" s="232">
        <f>ROUND(E58*H58,2)</f>
        <v>0</v>
      </c>
      <c r="J58" s="231"/>
      <c r="K58" s="232">
        <f>ROUND(E58*J58,2)</f>
        <v>0</v>
      </c>
      <c r="L58" s="232">
        <v>21</v>
      </c>
      <c r="M58" s="232">
        <f>G58*(1+L58/100)</f>
        <v>0</v>
      </c>
      <c r="N58" s="222">
        <v>0</v>
      </c>
      <c r="O58" s="222">
        <f>ROUND(E58*N58,5)</f>
        <v>0</v>
      </c>
      <c r="P58" s="222">
        <v>8.0000000000000002E-3</v>
      </c>
      <c r="Q58" s="222">
        <f>ROUND(E58*P58,5)</f>
        <v>0.52127999999999997</v>
      </c>
      <c r="R58" s="222"/>
      <c r="S58" s="222"/>
      <c r="T58" s="223">
        <v>6.6000000000000003E-2</v>
      </c>
      <c r="U58" s="222">
        <f>ROUND(E58*T58,2)</f>
        <v>4.3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112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>
      <c r="A59" s="213">
        <v>35</v>
      </c>
      <c r="B59" s="219" t="s">
        <v>195</v>
      </c>
      <c r="C59" s="264" t="s">
        <v>196</v>
      </c>
      <c r="D59" s="221" t="s">
        <v>111</v>
      </c>
      <c r="E59" s="228">
        <v>1</v>
      </c>
      <c r="F59" s="231"/>
      <c r="G59" s="232">
        <f>ROUND(E59*F59,2)</f>
        <v>0</v>
      </c>
      <c r="H59" s="231"/>
      <c r="I59" s="232">
        <f>ROUND(E59*H59,2)</f>
        <v>0</v>
      </c>
      <c r="J59" s="231"/>
      <c r="K59" s="232">
        <f>ROUND(E59*J59,2)</f>
        <v>0</v>
      </c>
      <c r="L59" s="232">
        <v>21</v>
      </c>
      <c r="M59" s="232">
        <f>G59*(1+L59/100)</f>
        <v>0</v>
      </c>
      <c r="N59" s="222">
        <v>0</v>
      </c>
      <c r="O59" s="222">
        <f>ROUND(E59*N59,5)</f>
        <v>0</v>
      </c>
      <c r="P59" s="222">
        <v>0</v>
      </c>
      <c r="Q59" s="222">
        <f>ROUND(E59*P59,5)</f>
        <v>0</v>
      </c>
      <c r="R59" s="222"/>
      <c r="S59" s="222"/>
      <c r="T59" s="223">
        <v>1.5</v>
      </c>
      <c r="U59" s="222">
        <f>ROUND(E59*T59,2)</f>
        <v>1.5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112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>
      <c r="A60" s="213">
        <v>36</v>
      </c>
      <c r="B60" s="219" t="s">
        <v>197</v>
      </c>
      <c r="C60" s="264" t="s">
        <v>198</v>
      </c>
      <c r="D60" s="221" t="s">
        <v>111</v>
      </c>
      <c r="E60" s="228">
        <v>1</v>
      </c>
      <c r="F60" s="231"/>
      <c r="G60" s="232">
        <f>ROUND(E60*F60,2)</f>
        <v>0</v>
      </c>
      <c r="H60" s="231"/>
      <c r="I60" s="232">
        <f>ROUND(E60*H60,2)</f>
        <v>0</v>
      </c>
      <c r="J60" s="231"/>
      <c r="K60" s="232">
        <f>ROUND(E60*J60,2)</f>
        <v>0</v>
      </c>
      <c r="L60" s="232">
        <v>21</v>
      </c>
      <c r="M60" s="232">
        <f>G60*(1+L60/100)</f>
        <v>0</v>
      </c>
      <c r="N60" s="222">
        <v>2.7E-2</v>
      </c>
      <c r="O60" s="222">
        <f>ROUND(E60*N60,5)</f>
        <v>2.7E-2</v>
      </c>
      <c r="P60" s="222">
        <v>0</v>
      </c>
      <c r="Q60" s="222">
        <f>ROUND(E60*P60,5)</f>
        <v>0</v>
      </c>
      <c r="R60" s="222"/>
      <c r="S60" s="222"/>
      <c r="T60" s="223">
        <v>0</v>
      </c>
      <c r="U60" s="222">
        <f>ROUND(E60*T60,2)</f>
        <v>0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131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>
      <c r="A61" s="213">
        <v>37</v>
      </c>
      <c r="B61" s="219" t="s">
        <v>199</v>
      </c>
      <c r="C61" s="264" t="s">
        <v>200</v>
      </c>
      <c r="D61" s="221" t="s">
        <v>111</v>
      </c>
      <c r="E61" s="228">
        <v>1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22">
        <v>0</v>
      </c>
      <c r="O61" s="222">
        <f>ROUND(E61*N61,5)</f>
        <v>0</v>
      </c>
      <c r="P61" s="222">
        <v>0</v>
      </c>
      <c r="Q61" s="222">
        <f>ROUND(E61*P61,5)</f>
        <v>0</v>
      </c>
      <c r="R61" s="222"/>
      <c r="S61" s="222"/>
      <c r="T61" s="223">
        <v>2.4500000000000002</v>
      </c>
      <c r="U61" s="222">
        <f>ROUND(E61*T61,2)</f>
        <v>2.4500000000000002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112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>
      <c r="A62" s="213">
        <v>38</v>
      </c>
      <c r="B62" s="219" t="s">
        <v>201</v>
      </c>
      <c r="C62" s="264" t="s">
        <v>202</v>
      </c>
      <c r="D62" s="221" t="s">
        <v>111</v>
      </c>
      <c r="E62" s="228">
        <v>1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22">
        <v>4.7E-2</v>
      </c>
      <c r="O62" s="222">
        <f>ROUND(E62*N62,5)</f>
        <v>4.7E-2</v>
      </c>
      <c r="P62" s="222">
        <v>0</v>
      </c>
      <c r="Q62" s="222">
        <f>ROUND(E62*P62,5)</f>
        <v>0</v>
      </c>
      <c r="R62" s="222"/>
      <c r="S62" s="222"/>
      <c r="T62" s="223">
        <v>0</v>
      </c>
      <c r="U62" s="222">
        <f>ROUND(E62*T62,2)</f>
        <v>0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131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>
      <c r="A63" s="213">
        <v>39</v>
      </c>
      <c r="B63" s="219" t="s">
        <v>203</v>
      </c>
      <c r="C63" s="264" t="s">
        <v>204</v>
      </c>
      <c r="D63" s="221" t="s">
        <v>111</v>
      </c>
      <c r="E63" s="228">
        <v>2</v>
      </c>
      <c r="F63" s="231"/>
      <c r="G63" s="232">
        <f>ROUND(E63*F63,2)</f>
        <v>0</v>
      </c>
      <c r="H63" s="231"/>
      <c r="I63" s="232">
        <f>ROUND(E63*H63,2)</f>
        <v>0</v>
      </c>
      <c r="J63" s="231"/>
      <c r="K63" s="232">
        <f>ROUND(E63*J63,2)</f>
        <v>0</v>
      </c>
      <c r="L63" s="232">
        <v>21</v>
      </c>
      <c r="M63" s="232">
        <f>G63*(1+L63/100)</f>
        <v>0</v>
      </c>
      <c r="N63" s="222">
        <v>0</v>
      </c>
      <c r="O63" s="222">
        <f>ROUND(E63*N63,5)</f>
        <v>0</v>
      </c>
      <c r="P63" s="222">
        <v>0</v>
      </c>
      <c r="Q63" s="222">
        <f>ROUND(E63*P63,5)</f>
        <v>0</v>
      </c>
      <c r="R63" s="222"/>
      <c r="S63" s="222"/>
      <c r="T63" s="223">
        <v>0.77500000000000002</v>
      </c>
      <c r="U63" s="222">
        <f>ROUND(E63*T63,2)</f>
        <v>1.55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112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>
      <c r="A64" s="213">
        <v>40</v>
      </c>
      <c r="B64" s="219" t="s">
        <v>205</v>
      </c>
      <c r="C64" s="264" t="s">
        <v>206</v>
      </c>
      <c r="D64" s="221" t="s">
        <v>111</v>
      </c>
      <c r="E64" s="228">
        <v>2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22">
        <v>8.0000000000000004E-4</v>
      </c>
      <c r="O64" s="222">
        <f>ROUND(E64*N64,5)</f>
        <v>1.6000000000000001E-3</v>
      </c>
      <c r="P64" s="222">
        <v>0</v>
      </c>
      <c r="Q64" s="222">
        <f>ROUND(E64*P64,5)</f>
        <v>0</v>
      </c>
      <c r="R64" s="222"/>
      <c r="S64" s="222"/>
      <c r="T64" s="223">
        <v>0</v>
      </c>
      <c r="U64" s="222">
        <f>ROUND(E64*T64,2)</f>
        <v>0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131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>
      <c r="A65" s="213">
        <v>41</v>
      </c>
      <c r="B65" s="219" t="s">
        <v>207</v>
      </c>
      <c r="C65" s="264" t="s">
        <v>208</v>
      </c>
      <c r="D65" s="221" t="s">
        <v>115</v>
      </c>
      <c r="E65" s="228">
        <v>8.6</v>
      </c>
      <c r="F65" s="231"/>
      <c r="G65" s="232">
        <f>ROUND(E65*F65,2)</f>
        <v>0</v>
      </c>
      <c r="H65" s="231"/>
      <c r="I65" s="232">
        <f>ROUND(E65*H65,2)</f>
        <v>0</v>
      </c>
      <c r="J65" s="231"/>
      <c r="K65" s="232">
        <f>ROUND(E65*J65,2)</f>
        <v>0</v>
      </c>
      <c r="L65" s="232">
        <v>21</v>
      </c>
      <c r="M65" s="232">
        <f>G65*(1+L65/100)</f>
        <v>0</v>
      </c>
      <c r="N65" s="222">
        <v>3.0000000000000001E-3</v>
      </c>
      <c r="O65" s="222">
        <f>ROUND(E65*N65,5)</f>
        <v>2.58E-2</v>
      </c>
      <c r="P65" s="222">
        <v>0</v>
      </c>
      <c r="Q65" s="222">
        <f>ROUND(E65*P65,5)</f>
        <v>0</v>
      </c>
      <c r="R65" s="222"/>
      <c r="S65" s="222"/>
      <c r="T65" s="223">
        <v>0</v>
      </c>
      <c r="U65" s="222">
        <f>ROUND(E65*T65,2)</f>
        <v>0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131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>
      <c r="A66" s="213">
        <v>42</v>
      </c>
      <c r="B66" s="219" t="s">
        <v>209</v>
      </c>
      <c r="C66" s="264" t="s">
        <v>210</v>
      </c>
      <c r="D66" s="221" t="s">
        <v>145</v>
      </c>
      <c r="E66" s="228">
        <v>65.16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22">
        <v>1.8000000000000001E-4</v>
      </c>
      <c r="O66" s="222">
        <f>ROUND(E66*N66,5)</f>
        <v>1.1730000000000001E-2</v>
      </c>
      <c r="P66" s="222">
        <v>0</v>
      </c>
      <c r="Q66" s="222">
        <f>ROUND(E66*P66,5)</f>
        <v>0</v>
      </c>
      <c r="R66" s="222"/>
      <c r="S66" s="222"/>
      <c r="T66" s="223">
        <v>0.17249999999999999</v>
      </c>
      <c r="U66" s="222">
        <f>ROUND(E66*T66,2)</f>
        <v>11.24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112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22.5" outlineLevel="1">
      <c r="A67" s="213">
        <v>43</v>
      </c>
      <c r="B67" s="219" t="s">
        <v>211</v>
      </c>
      <c r="C67" s="264" t="s">
        <v>212</v>
      </c>
      <c r="D67" s="221" t="s">
        <v>145</v>
      </c>
      <c r="E67" s="228">
        <v>160</v>
      </c>
      <c r="F67" s="231"/>
      <c r="G67" s="232">
        <f>ROUND(E67*F67,2)</f>
        <v>0</v>
      </c>
      <c r="H67" s="231"/>
      <c r="I67" s="232">
        <f>ROUND(E67*H67,2)</f>
        <v>0</v>
      </c>
      <c r="J67" s="231"/>
      <c r="K67" s="232">
        <f>ROUND(E67*J67,2)</f>
        <v>0</v>
      </c>
      <c r="L67" s="232">
        <v>21</v>
      </c>
      <c r="M67" s="232">
        <f>G67*(1+L67/100)</f>
        <v>0</v>
      </c>
      <c r="N67" s="222">
        <v>8.3000000000000001E-4</v>
      </c>
      <c r="O67" s="222">
        <f>ROUND(E67*N67,5)</f>
        <v>0.1328</v>
      </c>
      <c r="P67" s="222">
        <v>0</v>
      </c>
      <c r="Q67" s="222">
        <f>ROUND(E67*P67,5)</f>
        <v>0</v>
      </c>
      <c r="R67" s="222"/>
      <c r="S67" s="222"/>
      <c r="T67" s="223">
        <v>0</v>
      </c>
      <c r="U67" s="222">
        <f>ROUND(E67*T67,2)</f>
        <v>0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131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>
      <c r="A68" s="213">
        <v>44</v>
      </c>
      <c r="B68" s="219" t="s">
        <v>213</v>
      </c>
      <c r="C68" s="264" t="s">
        <v>214</v>
      </c>
      <c r="D68" s="221" t="s">
        <v>115</v>
      </c>
      <c r="E68" s="228">
        <v>65.16</v>
      </c>
      <c r="F68" s="231"/>
      <c r="G68" s="232">
        <f>ROUND(E68*F68,2)</f>
        <v>0</v>
      </c>
      <c r="H68" s="231"/>
      <c r="I68" s="232">
        <f>ROUND(E68*H68,2)</f>
        <v>0</v>
      </c>
      <c r="J68" s="231"/>
      <c r="K68" s="232">
        <f>ROUND(E68*J68,2)</f>
        <v>0</v>
      </c>
      <c r="L68" s="232">
        <v>21</v>
      </c>
      <c r="M68" s="232">
        <f>G68*(1+L68/100)</f>
        <v>0</v>
      </c>
      <c r="N68" s="222">
        <v>1.7000000000000001E-4</v>
      </c>
      <c r="O68" s="222">
        <f>ROUND(E68*N68,5)</f>
        <v>1.108E-2</v>
      </c>
      <c r="P68" s="222">
        <v>0</v>
      </c>
      <c r="Q68" s="222">
        <f>ROUND(E68*P68,5)</f>
        <v>0</v>
      </c>
      <c r="R68" s="222"/>
      <c r="S68" s="222"/>
      <c r="T68" s="223">
        <v>0.88300000000000001</v>
      </c>
      <c r="U68" s="222">
        <f>ROUND(E68*T68,2)</f>
        <v>57.54</v>
      </c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112</v>
      </c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>
      <c r="A69" s="213">
        <v>45</v>
      </c>
      <c r="B69" s="219" t="s">
        <v>49</v>
      </c>
      <c r="C69" s="264" t="s">
        <v>215</v>
      </c>
      <c r="D69" s="221" t="s">
        <v>115</v>
      </c>
      <c r="E69" s="228">
        <v>70</v>
      </c>
      <c r="F69" s="231"/>
      <c r="G69" s="232">
        <f>ROUND(E69*F69,2)</f>
        <v>0</v>
      </c>
      <c r="H69" s="231"/>
      <c r="I69" s="232">
        <f>ROUND(E69*H69,2)</f>
        <v>0</v>
      </c>
      <c r="J69" s="231"/>
      <c r="K69" s="232">
        <f>ROUND(E69*J69,2)</f>
        <v>0</v>
      </c>
      <c r="L69" s="232">
        <v>21</v>
      </c>
      <c r="M69" s="232">
        <f>G69*(1+L69/100)</f>
        <v>0</v>
      </c>
      <c r="N69" s="222">
        <v>0</v>
      </c>
      <c r="O69" s="222">
        <f>ROUND(E69*N69,5)</f>
        <v>0</v>
      </c>
      <c r="P69" s="222">
        <v>0</v>
      </c>
      <c r="Q69" s="222">
        <f>ROUND(E69*P69,5)</f>
        <v>0</v>
      </c>
      <c r="R69" s="222"/>
      <c r="S69" s="222"/>
      <c r="T69" s="223">
        <v>0</v>
      </c>
      <c r="U69" s="222">
        <f>ROUND(E69*T69,2)</f>
        <v>0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112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>
      <c r="A70" s="213">
        <v>46</v>
      </c>
      <c r="B70" s="219" t="s">
        <v>216</v>
      </c>
      <c r="C70" s="264" t="s">
        <v>217</v>
      </c>
      <c r="D70" s="221" t="s">
        <v>145</v>
      </c>
      <c r="E70" s="228">
        <v>120</v>
      </c>
      <c r="F70" s="231"/>
      <c r="G70" s="232">
        <f>ROUND(E70*F70,2)</f>
        <v>0</v>
      </c>
      <c r="H70" s="231"/>
      <c r="I70" s="232">
        <f>ROUND(E70*H70,2)</f>
        <v>0</v>
      </c>
      <c r="J70" s="231"/>
      <c r="K70" s="232">
        <f>ROUND(E70*J70,2)</f>
        <v>0</v>
      </c>
      <c r="L70" s="232">
        <v>21</v>
      </c>
      <c r="M70" s="232">
        <f>G70*(1+L70/100)</f>
        <v>0</v>
      </c>
      <c r="N70" s="222">
        <v>1.6000000000000001E-4</v>
      </c>
      <c r="O70" s="222">
        <f>ROUND(E70*N70,5)</f>
        <v>1.9199999999999998E-2</v>
      </c>
      <c r="P70" s="222">
        <v>0</v>
      </c>
      <c r="Q70" s="222">
        <f>ROUND(E70*P70,5)</f>
        <v>0</v>
      </c>
      <c r="R70" s="222"/>
      <c r="S70" s="222"/>
      <c r="T70" s="223">
        <v>7.0999999999999994E-2</v>
      </c>
      <c r="U70" s="222">
        <f>ROUND(E70*T70,2)</f>
        <v>8.52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112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>
      <c r="A71" s="213">
        <v>47</v>
      </c>
      <c r="B71" s="219" t="s">
        <v>218</v>
      </c>
      <c r="C71" s="264" t="s">
        <v>219</v>
      </c>
      <c r="D71" s="221" t="s">
        <v>145</v>
      </c>
      <c r="E71" s="228">
        <v>60</v>
      </c>
      <c r="F71" s="231"/>
      <c r="G71" s="232">
        <f>ROUND(E71*F71,2)</f>
        <v>0</v>
      </c>
      <c r="H71" s="231"/>
      <c r="I71" s="232">
        <f>ROUND(E71*H71,2)</f>
        <v>0</v>
      </c>
      <c r="J71" s="231"/>
      <c r="K71" s="232">
        <f>ROUND(E71*J71,2)</f>
        <v>0</v>
      </c>
      <c r="L71" s="232">
        <v>21</v>
      </c>
      <c r="M71" s="232">
        <f>G71*(1+L71/100)</f>
        <v>0</v>
      </c>
      <c r="N71" s="222">
        <v>3.5E-4</v>
      </c>
      <c r="O71" s="222">
        <f>ROUND(E71*N71,5)</f>
        <v>2.1000000000000001E-2</v>
      </c>
      <c r="P71" s="222">
        <v>0</v>
      </c>
      <c r="Q71" s="222">
        <f>ROUND(E71*P71,5)</f>
        <v>0</v>
      </c>
      <c r="R71" s="222"/>
      <c r="S71" s="222"/>
      <c r="T71" s="223">
        <v>0</v>
      </c>
      <c r="U71" s="222">
        <f>ROUND(E71*T71,2)</f>
        <v>0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131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>
      <c r="A72" s="213">
        <v>48</v>
      </c>
      <c r="B72" s="219" t="s">
        <v>220</v>
      </c>
      <c r="C72" s="264" t="s">
        <v>221</v>
      </c>
      <c r="D72" s="221" t="s">
        <v>145</v>
      </c>
      <c r="E72" s="228">
        <v>60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22">
        <v>1.6000000000000001E-4</v>
      </c>
      <c r="O72" s="222">
        <f>ROUND(E72*N72,5)</f>
        <v>9.5999999999999992E-3</v>
      </c>
      <c r="P72" s="222">
        <v>0</v>
      </c>
      <c r="Q72" s="222">
        <f>ROUND(E72*P72,5)</f>
        <v>0</v>
      </c>
      <c r="R72" s="222"/>
      <c r="S72" s="222"/>
      <c r="T72" s="223">
        <v>0</v>
      </c>
      <c r="U72" s="222">
        <f>ROUND(E72*T72,2)</f>
        <v>0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131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>
      <c r="A73" s="214" t="s">
        <v>107</v>
      </c>
      <c r="B73" s="220" t="s">
        <v>74</v>
      </c>
      <c r="C73" s="265" t="s">
        <v>75</v>
      </c>
      <c r="D73" s="224"/>
      <c r="E73" s="229"/>
      <c r="F73" s="233"/>
      <c r="G73" s="233">
        <f>SUMIF(AE74:AE77,"&lt;&gt;NOR",G74:G77)</f>
        <v>0</v>
      </c>
      <c r="H73" s="233"/>
      <c r="I73" s="233">
        <f>SUM(I74:I77)</f>
        <v>0</v>
      </c>
      <c r="J73" s="233"/>
      <c r="K73" s="233">
        <f>SUM(K74:K77)</f>
        <v>0</v>
      </c>
      <c r="L73" s="233"/>
      <c r="M73" s="233">
        <f>SUM(M74:M77)</f>
        <v>0</v>
      </c>
      <c r="N73" s="225"/>
      <c r="O73" s="225">
        <f>SUM(O74:O77)</f>
        <v>3.5280000000000006E-2</v>
      </c>
      <c r="P73" s="225"/>
      <c r="Q73" s="225">
        <f>SUM(Q74:Q77)</f>
        <v>0</v>
      </c>
      <c r="R73" s="225"/>
      <c r="S73" s="225"/>
      <c r="T73" s="226"/>
      <c r="U73" s="225">
        <f>SUM(U74:U77)</f>
        <v>4.21</v>
      </c>
      <c r="AE73" t="s">
        <v>108</v>
      </c>
    </row>
    <row r="74" spans="1:60" outlineLevel="1">
      <c r="A74" s="213">
        <v>49</v>
      </c>
      <c r="B74" s="219" t="s">
        <v>222</v>
      </c>
      <c r="C74" s="264" t="s">
        <v>223</v>
      </c>
      <c r="D74" s="221" t="s">
        <v>115</v>
      </c>
      <c r="E74" s="228">
        <v>4.5999999999999996</v>
      </c>
      <c r="F74" s="231"/>
      <c r="G74" s="232">
        <f>ROUND(E74*F74,2)</f>
        <v>0</v>
      </c>
      <c r="H74" s="231"/>
      <c r="I74" s="232">
        <f>ROUND(E74*H74,2)</f>
        <v>0</v>
      </c>
      <c r="J74" s="231"/>
      <c r="K74" s="232">
        <f>ROUND(E74*J74,2)</f>
        <v>0</v>
      </c>
      <c r="L74" s="232">
        <v>21</v>
      </c>
      <c r="M74" s="232">
        <f>G74*(1+L74/100)</f>
        <v>0</v>
      </c>
      <c r="N74" s="222">
        <v>0</v>
      </c>
      <c r="O74" s="222">
        <f>ROUND(E74*N74,5)</f>
        <v>0</v>
      </c>
      <c r="P74" s="222">
        <v>0</v>
      </c>
      <c r="Q74" s="222">
        <f>ROUND(E74*P74,5)</f>
        <v>0</v>
      </c>
      <c r="R74" s="222"/>
      <c r="S74" s="222"/>
      <c r="T74" s="223">
        <v>0.06</v>
      </c>
      <c r="U74" s="222">
        <f>ROUND(E74*T74,2)</f>
        <v>0.28000000000000003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112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>
      <c r="A75" s="213">
        <v>50</v>
      </c>
      <c r="B75" s="219" t="s">
        <v>224</v>
      </c>
      <c r="C75" s="264" t="s">
        <v>225</v>
      </c>
      <c r="D75" s="221" t="s">
        <v>115</v>
      </c>
      <c r="E75" s="228">
        <v>5</v>
      </c>
      <c r="F75" s="231"/>
      <c r="G75" s="232">
        <f>ROUND(E75*F75,2)</f>
        <v>0</v>
      </c>
      <c r="H75" s="231"/>
      <c r="I75" s="232">
        <f>ROUND(E75*H75,2)</f>
        <v>0</v>
      </c>
      <c r="J75" s="231"/>
      <c r="K75" s="232">
        <f>ROUND(E75*J75,2)</f>
        <v>0</v>
      </c>
      <c r="L75" s="232">
        <v>21</v>
      </c>
      <c r="M75" s="232">
        <f>G75*(1+L75/100)</f>
        <v>0</v>
      </c>
      <c r="N75" s="222">
        <v>1.0000000000000001E-5</v>
      </c>
      <c r="O75" s="222">
        <f>ROUND(E75*N75,5)</f>
        <v>5.0000000000000002E-5</v>
      </c>
      <c r="P75" s="222">
        <v>0</v>
      </c>
      <c r="Q75" s="222">
        <f>ROUND(E75*P75,5)</f>
        <v>0</v>
      </c>
      <c r="R75" s="222"/>
      <c r="S75" s="222"/>
      <c r="T75" s="223">
        <v>0.06</v>
      </c>
      <c r="U75" s="222">
        <f>ROUND(E75*T75,2)</f>
        <v>0.3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112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>
      <c r="A76" s="213">
        <v>51</v>
      </c>
      <c r="B76" s="219" t="s">
        <v>226</v>
      </c>
      <c r="C76" s="264" t="s">
        <v>227</v>
      </c>
      <c r="D76" s="221" t="s">
        <v>115</v>
      </c>
      <c r="E76" s="228">
        <v>4.5999999999999996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21</v>
      </c>
      <c r="M76" s="232">
        <f>G76*(1+L76/100)</f>
        <v>0</v>
      </c>
      <c r="N76" s="222">
        <v>5.0000000000000002E-5</v>
      </c>
      <c r="O76" s="222">
        <f>ROUND(E76*N76,5)</f>
        <v>2.3000000000000001E-4</v>
      </c>
      <c r="P76" s="222">
        <v>0</v>
      </c>
      <c r="Q76" s="222">
        <f>ROUND(E76*P76,5)</f>
        <v>0</v>
      </c>
      <c r="R76" s="222"/>
      <c r="S76" s="222"/>
      <c r="T76" s="223">
        <v>0.79</v>
      </c>
      <c r="U76" s="222">
        <f>ROUND(E76*T76,2)</f>
        <v>3.63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112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22.5" outlineLevel="1">
      <c r="A77" s="213">
        <v>52</v>
      </c>
      <c r="B77" s="219" t="s">
        <v>228</v>
      </c>
      <c r="C77" s="264" t="s">
        <v>229</v>
      </c>
      <c r="D77" s="221" t="s">
        <v>115</v>
      </c>
      <c r="E77" s="228">
        <v>5</v>
      </c>
      <c r="F77" s="231"/>
      <c r="G77" s="232">
        <f>ROUND(E77*F77,2)</f>
        <v>0</v>
      </c>
      <c r="H77" s="231"/>
      <c r="I77" s="232">
        <f>ROUND(E77*H77,2)</f>
        <v>0</v>
      </c>
      <c r="J77" s="231"/>
      <c r="K77" s="232">
        <f>ROUND(E77*J77,2)</f>
        <v>0</v>
      </c>
      <c r="L77" s="232">
        <v>21</v>
      </c>
      <c r="M77" s="232">
        <f>G77*(1+L77/100)</f>
        <v>0</v>
      </c>
      <c r="N77" s="222">
        <v>7.0000000000000001E-3</v>
      </c>
      <c r="O77" s="222">
        <f>ROUND(E77*N77,5)</f>
        <v>3.5000000000000003E-2</v>
      </c>
      <c r="P77" s="222">
        <v>0</v>
      </c>
      <c r="Q77" s="222">
        <f>ROUND(E77*P77,5)</f>
        <v>0</v>
      </c>
      <c r="R77" s="222"/>
      <c r="S77" s="222"/>
      <c r="T77" s="223">
        <v>0</v>
      </c>
      <c r="U77" s="222">
        <f>ROUND(E77*T77,2)</f>
        <v>0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131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>
      <c r="A78" s="214" t="s">
        <v>107</v>
      </c>
      <c r="B78" s="220" t="s">
        <v>76</v>
      </c>
      <c r="C78" s="265" t="s">
        <v>77</v>
      </c>
      <c r="D78" s="224"/>
      <c r="E78" s="229"/>
      <c r="F78" s="233"/>
      <c r="G78" s="233">
        <f>SUMIF(AE79:AE82,"&lt;&gt;NOR",G79:G82)</f>
        <v>0</v>
      </c>
      <c r="H78" s="233"/>
      <c r="I78" s="233">
        <f>SUM(I79:I82)</f>
        <v>0</v>
      </c>
      <c r="J78" s="233"/>
      <c r="K78" s="233">
        <f>SUM(K79:K82)</f>
        <v>0</v>
      </c>
      <c r="L78" s="233"/>
      <c r="M78" s="233">
        <f>SUM(M79:M82)</f>
        <v>0</v>
      </c>
      <c r="N78" s="225"/>
      <c r="O78" s="225">
        <f>SUM(O79:O82)</f>
        <v>8.166000000000001E-2</v>
      </c>
      <c r="P78" s="225"/>
      <c r="Q78" s="225">
        <f>SUM(Q79:Q82)</f>
        <v>0</v>
      </c>
      <c r="R78" s="225"/>
      <c r="S78" s="225"/>
      <c r="T78" s="226"/>
      <c r="U78" s="225">
        <f>SUM(U79:U82)</f>
        <v>46.78</v>
      </c>
      <c r="AE78" t="s">
        <v>108</v>
      </c>
    </row>
    <row r="79" spans="1:60" outlineLevel="1">
      <c r="A79" s="213">
        <v>53</v>
      </c>
      <c r="B79" s="219" t="s">
        <v>230</v>
      </c>
      <c r="C79" s="264" t="s">
        <v>231</v>
      </c>
      <c r="D79" s="221" t="s">
        <v>115</v>
      </c>
      <c r="E79" s="228">
        <v>171.5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22">
        <v>0</v>
      </c>
      <c r="O79" s="222">
        <f>ROUND(E79*N79,5)</f>
        <v>0</v>
      </c>
      <c r="P79" s="222">
        <v>0</v>
      </c>
      <c r="Q79" s="222">
        <f>ROUND(E79*P79,5)</f>
        <v>0</v>
      </c>
      <c r="R79" s="222"/>
      <c r="S79" s="222"/>
      <c r="T79" s="223">
        <v>7.2499999999999995E-2</v>
      </c>
      <c r="U79" s="222">
        <f>ROUND(E79*T79,2)</f>
        <v>12.43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112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>
      <c r="A80" s="213">
        <v>54</v>
      </c>
      <c r="B80" s="219" t="s">
        <v>232</v>
      </c>
      <c r="C80" s="264" t="s">
        <v>233</v>
      </c>
      <c r="D80" s="221" t="s">
        <v>115</v>
      </c>
      <c r="E80" s="228">
        <v>125.5</v>
      </c>
      <c r="F80" s="231"/>
      <c r="G80" s="232">
        <f>ROUND(E80*F80,2)</f>
        <v>0</v>
      </c>
      <c r="H80" s="231"/>
      <c r="I80" s="232">
        <f>ROUND(E80*H80,2)</f>
        <v>0</v>
      </c>
      <c r="J80" s="231"/>
      <c r="K80" s="232">
        <f>ROUND(E80*J80,2)</f>
        <v>0</v>
      </c>
      <c r="L80" s="232">
        <v>21</v>
      </c>
      <c r="M80" s="232">
        <f>G80*(1+L80/100)</f>
        <v>0</v>
      </c>
      <c r="N80" s="222">
        <v>5.0000000000000002E-5</v>
      </c>
      <c r="O80" s="222">
        <f>ROUND(E80*N80,5)</f>
        <v>6.28E-3</v>
      </c>
      <c r="P80" s="222">
        <v>0</v>
      </c>
      <c r="Q80" s="222">
        <f>ROUND(E80*P80,5)</f>
        <v>0</v>
      </c>
      <c r="R80" s="222"/>
      <c r="S80" s="222"/>
      <c r="T80" s="223">
        <v>3.2480000000000002E-2</v>
      </c>
      <c r="U80" s="222">
        <f>ROUND(E80*T80,2)</f>
        <v>4.08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112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>
      <c r="A81" s="213">
        <v>55</v>
      </c>
      <c r="B81" s="219" t="s">
        <v>234</v>
      </c>
      <c r="C81" s="264" t="s">
        <v>235</v>
      </c>
      <c r="D81" s="221" t="s">
        <v>115</v>
      </c>
      <c r="E81" s="228">
        <v>125.5</v>
      </c>
      <c r="F81" s="231"/>
      <c r="G81" s="232">
        <f>ROUND(E81*F81,2)</f>
        <v>0</v>
      </c>
      <c r="H81" s="231"/>
      <c r="I81" s="232">
        <f>ROUND(E81*H81,2)</f>
        <v>0</v>
      </c>
      <c r="J81" s="231"/>
      <c r="K81" s="232">
        <f>ROUND(E81*J81,2)</f>
        <v>0</v>
      </c>
      <c r="L81" s="232">
        <v>21</v>
      </c>
      <c r="M81" s="232">
        <f>G81*(1+L81/100)</f>
        <v>0</v>
      </c>
      <c r="N81" s="222">
        <v>2.9999999999999997E-4</v>
      </c>
      <c r="O81" s="222">
        <f>ROUND(E81*N81,5)</f>
        <v>3.7650000000000003E-2</v>
      </c>
      <c r="P81" s="222">
        <v>0</v>
      </c>
      <c r="Q81" s="222">
        <f>ROUND(E81*P81,5)</f>
        <v>0</v>
      </c>
      <c r="R81" s="222"/>
      <c r="S81" s="222"/>
      <c r="T81" s="223">
        <v>0.10191</v>
      </c>
      <c r="U81" s="222">
        <f>ROUND(E81*T81,2)</f>
        <v>12.79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112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>
      <c r="A82" s="213">
        <v>56</v>
      </c>
      <c r="B82" s="219" t="s">
        <v>236</v>
      </c>
      <c r="C82" s="264" t="s">
        <v>237</v>
      </c>
      <c r="D82" s="221" t="s">
        <v>115</v>
      </c>
      <c r="E82" s="228">
        <v>171.5</v>
      </c>
      <c r="F82" s="231"/>
      <c r="G82" s="232">
        <f>ROUND(E82*F82,2)</f>
        <v>0</v>
      </c>
      <c r="H82" s="231"/>
      <c r="I82" s="232">
        <f>ROUND(E82*H82,2)</f>
        <v>0</v>
      </c>
      <c r="J82" s="231"/>
      <c r="K82" s="232">
        <f>ROUND(E82*J82,2)</f>
        <v>0</v>
      </c>
      <c r="L82" s="232">
        <v>21</v>
      </c>
      <c r="M82" s="232">
        <f>G82*(1+L82/100)</f>
        <v>0</v>
      </c>
      <c r="N82" s="222">
        <v>2.2000000000000001E-4</v>
      </c>
      <c r="O82" s="222">
        <f>ROUND(E82*N82,5)</f>
        <v>3.773E-2</v>
      </c>
      <c r="P82" s="222">
        <v>0</v>
      </c>
      <c r="Q82" s="222">
        <f>ROUND(E82*P82,5)</f>
        <v>0</v>
      </c>
      <c r="R82" s="222"/>
      <c r="S82" s="222"/>
      <c r="T82" s="223">
        <v>0.10191</v>
      </c>
      <c r="U82" s="222">
        <f>ROUND(E82*T82,2)</f>
        <v>17.48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112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>
      <c r="A83" s="214" t="s">
        <v>107</v>
      </c>
      <c r="B83" s="220" t="s">
        <v>78</v>
      </c>
      <c r="C83" s="265" t="s">
        <v>79</v>
      </c>
      <c r="D83" s="224"/>
      <c r="E83" s="229"/>
      <c r="F83" s="233"/>
      <c r="G83" s="233">
        <f>SUMIF(AE84:AE101,"&lt;&gt;NOR",G84:G101)</f>
        <v>0</v>
      </c>
      <c r="H83" s="233"/>
      <c r="I83" s="233">
        <f>SUM(I84:I101)</f>
        <v>0</v>
      </c>
      <c r="J83" s="233"/>
      <c r="K83" s="233">
        <f>SUM(K84:K101)</f>
        <v>0</v>
      </c>
      <c r="L83" s="233"/>
      <c r="M83" s="233">
        <f>SUM(M84:M101)</f>
        <v>0</v>
      </c>
      <c r="N83" s="225"/>
      <c r="O83" s="225">
        <f>SUM(O84:O101)</f>
        <v>0.23241000000000001</v>
      </c>
      <c r="P83" s="225"/>
      <c r="Q83" s="225">
        <f>SUM(Q84:Q101)</f>
        <v>0</v>
      </c>
      <c r="R83" s="225"/>
      <c r="S83" s="225"/>
      <c r="T83" s="226"/>
      <c r="U83" s="225">
        <f>SUM(U84:U101)</f>
        <v>1.35</v>
      </c>
      <c r="AE83" t="s">
        <v>108</v>
      </c>
    </row>
    <row r="84" spans="1:60" outlineLevel="1">
      <c r="A84" s="213">
        <v>57</v>
      </c>
      <c r="B84" s="219" t="s">
        <v>238</v>
      </c>
      <c r="C84" s="264" t="s">
        <v>239</v>
      </c>
      <c r="D84" s="221" t="s">
        <v>145</v>
      </c>
      <c r="E84" s="228">
        <v>50</v>
      </c>
      <c r="F84" s="231"/>
      <c r="G84" s="232">
        <f>ROUND(E84*F84,2)</f>
        <v>0</v>
      </c>
      <c r="H84" s="231"/>
      <c r="I84" s="232">
        <f>ROUND(E84*H84,2)</f>
        <v>0</v>
      </c>
      <c r="J84" s="231"/>
      <c r="K84" s="232">
        <f>ROUND(E84*J84,2)</f>
        <v>0</v>
      </c>
      <c r="L84" s="232">
        <v>21</v>
      </c>
      <c r="M84" s="232">
        <f>G84*(1+L84/100)</f>
        <v>0</v>
      </c>
      <c r="N84" s="222">
        <v>2.1000000000000001E-4</v>
      </c>
      <c r="O84" s="222">
        <f>ROUND(E84*N84,5)</f>
        <v>1.0500000000000001E-2</v>
      </c>
      <c r="P84" s="222">
        <v>0</v>
      </c>
      <c r="Q84" s="222">
        <f>ROUND(E84*P84,5)</f>
        <v>0</v>
      </c>
      <c r="R84" s="222"/>
      <c r="S84" s="222"/>
      <c r="T84" s="223">
        <v>0</v>
      </c>
      <c r="U84" s="222">
        <f>ROUND(E84*T84,2)</f>
        <v>0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131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>
      <c r="A85" s="213">
        <v>58</v>
      </c>
      <c r="B85" s="219" t="s">
        <v>240</v>
      </c>
      <c r="C85" s="264" t="s">
        <v>241</v>
      </c>
      <c r="D85" s="221" t="s">
        <v>145</v>
      </c>
      <c r="E85" s="228">
        <v>300</v>
      </c>
      <c r="F85" s="231"/>
      <c r="G85" s="232">
        <f>ROUND(E85*F85,2)</f>
        <v>0</v>
      </c>
      <c r="H85" s="231"/>
      <c r="I85" s="232">
        <f>ROUND(E85*H85,2)</f>
        <v>0</v>
      </c>
      <c r="J85" s="231"/>
      <c r="K85" s="232">
        <f>ROUND(E85*J85,2)</f>
        <v>0</v>
      </c>
      <c r="L85" s="232">
        <v>21</v>
      </c>
      <c r="M85" s="232">
        <f>G85*(1+L85/100)</f>
        <v>0</v>
      </c>
      <c r="N85" s="222">
        <v>1.4999999999999999E-4</v>
      </c>
      <c r="O85" s="222">
        <f>ROUND(E85*N85,5)</f>
        <v>4.4999999999999998E-2</v>
      </c>
      <c r="P85" s="222">
        <v>0</v>
      </c>
      <c r="Q85" s="222">
        <f>ROUND(E85*P85,5)</f>
        <v>0</v>
      </c>
      <c r="R85" s="222"/>
      <c r="S85" s="222"/>
      <c r="T85" s="223">
        <v>0</v>
      </c>
      <c r="U85" s="222">
        <f>ROUND(E85*T85,2)</f>
        <v>0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131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>
      <c r="A86" s="213">
        <v>59</v>
      </c>
      <c r="B86" s="219" t="s">
        <v>242</v>
      </c>
      <c r="C86" s="264" t="s">
        <v>243</v>
      </c>
      <c r="D86" s="221" t="s">
        <v>145</v>
      </c>
      <c r="E86" s="228">
        <v>250</v>
      </c>
      <c r="F86" s="231"/>
      <c r="G86" s="232">
        <f>ROUND(E86*F86,2)</f>
        <v>0</v>
      </c>
      <c r="H86" s="231"/>
      <c r="I86" s="232">
        <f>ROUND(E86*H86,2)</f>
        <v>0</v>
      </c>
      <c r="J86" s="231"/>
      <c r="K86" s="232">
        <f>ROUND(E86*J86,2)</f>
        <v>0</v>
      </c>
      <c r="L86" s="232">
        <v>21</v>
      </c>
      <c r="M86" s="232">
        <f>G86*(1+L86/100)</f>
        <v>0</v>
      </c>
      <c r="N86" s="222">
        <v>2.0000000000000001E-4</v>
      </c>
      <c r="O86" s="222">
        <f>ROUND(E86*N86,5)</f>
        <v>0.05</v>
      </c>
      <c r="P86" s="222">
        <v>0</v>
      </c>
      <c r="Q86" s="222">
        <f>ROUND(E86*P86,5)</f>
        <v>0</v>
      </c>
      <c r="R86" s="222"/>
      <c r="S86" s="222"/>
      <c r="T86" s="223">
        <v>0</v>
      </c>
      <c r="U86" s="222">
        <f>ROUND(E86*T86,2)</f>
        <v>0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131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>
      <c r="A87" s="213">
        <v>60</v>
      </c>
      <c r="B87" s="219" t="s">
        <v>244</v>
      </c>
      <c r="C87" s="264" t="s">
        <v>245</v>
      </c>
      <c r="D87" s="221" t="s">
        <v>111</v>
      </c>
      <c r="E87" s="228">
        <v>30</v>
      </c>
      <c r="F87" s="231"/>
      <c r="G87" s="232">
        <f>ROUND(E87*F87,2)</f>
        <v>0</v>
      </c>
      <c r="H87" s="231"/>
      <c r="I87" s="232">
        <f>ROUND(E87*H87,2)</f>
        <v>0</v>
      </c>
      <c r="J87" s="231"/>
      <c r="K87" s="232">
        <f>ROUND(E87*J87,2)</f>
        <v>0</v>
      </c>
      <c r="L87" s="232">
        <v>21</v>
      </c>
      <c r="M87" s="232">
        <f>G87*(1+L87/100)</f>
        <v>0</v>
      </c>
      <c r="N87" s="222">
        <v>2.0000000000000002E-5</v>
      </c>
      <c r="O87" s="222">
        <f>ROUND(E87*N87,5)</f>
        <v>5.9999999999999995E-4</v>
      </c>
      <c r="P87" s="222">
        <v>0</v>
      </c>
      <c r="Q87" s="222">
        <f>ROUND(E87*P87,5)</f>
        <v>0</v>
      </c>
      <c r="R87" s="222"/>
      <c r="S87" s="222"/>
      <c r="T87" s="223">
        <v>0</v>
      </c>
      <c r="U87" s="222">
        <f>ROUND(E87*T87,2)</f>
        <v>0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131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22.5" outlineLevel="1">
      <c r="A88" s="213">
        <v>61</v>
      </c>
      <c r="B88" s="219" t="s">
        <v>246</v>
      </c>
      <c r="C88" s="264" t="s">
        <v>247</v>
      </c>
      <c r="D88" s="221" t="s">
        <v>111</v>
      </c>
      <c r="E88" s="228">
        <v>4</v>
      </c>
      <c r="F88" s="231"/>
      <c r="G88" s="232">
        <f>ROUND(E88*F88,2)</f>
        <v>0</v>
      </c>
      <c r="H88" s="231"/>
      <c r="I88" s="232">
        <f>ROUND(E88*H88,2)</f>
        <v>0</v>
      </c>
      <c r="J88" s="231"/>
      <c r="K88" s="232">
        <f>ROUND(E88*J88,2)</f>
        <v>0</v>
      </c>
      <c r="L88" s="232">
        <v>21</v>
      </c>
      <c r="M88" s="232">
        <f>G88*(1+L88/100)</f>
        <v>0</v>
      </c>
      <c r="N88" s="222">
        <v>1.55E-2</v>
      </c>
      <c r="O88" s="222">
        <f>ROUND(E88*N88,5)</f>
        <v>6.2E-2</v>
      </c>
      <c r="P88" s="222">
        <v>0</v>
      </c>
      <c r="Q88" s="222">
        <f>ROUND(E88*P88,5)</f>
        <v>0</v>
      </c>
      <c r="R88" s="222"/>
      <c r="S88" s="222"/>
      <c r="T88" s="223">
        <v>0</v>
      </c>
      <c r="U88" s="222">
        <f>ROUND(E88*T88,2)</f>
        <v>0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131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>
      <c r="A89" s="213">
        <v>62</v>
      </c>
      <c r="B89" s="219" t="s">
        <v>246</v>
      </c>
      <c r="C89" s="264" t="s">
        <v>248</v>
      </c>
      <c r="D89" s="221" t="s">
        <v>111</v>
      </c>
      <c r="E89" s="228">
        <v>4</v>
      </c>
      <c r="F89" s="231"/>
      <c r="G89" s="232">
        <f>ROUND(E89*F89,2)</f>
        <v>0</v>
      </c>
      <c r="H89" s="231"/>
      <c r="I89" s="232">
        <f>ROUND(E89*H89,2)</f>
        <v>0</v>
      </c>
      <c r="J89" s="231"/>
      <c r="K89" s="232">
        <f>ROUND(E89*J89,2)</f>
        <v>0</v>
      </c>
      <c r="L89" s="232">
        <v>21</v>
      </c>
      <c r="M89" s="232">
        <f>G89*(1+L89/100)</f>
        <v>0</v>
      </c>
      <c r="N89" s="222">
        <v>1.55E-2</v>
      </c>
      <c r="O89" s="222">
        <f>ROUND(E89*N89,5)</f>
        <v>6.2E-2</v>
      </c>
      <c r="P89" s="222">
        <v>0</v>
      </c>
      <c r="Q89" s="222">
        <f>ROUND(E89*P89,5)</f>
        <v>0</v>
      </c>
      <c r="R89" s="222"/>
      <c r="S89" s="222"/>
      <c r="T89" s="223">
        <v>0</v>
      </c>
      <c r="U89" s="222">
        <f>ROUND(E89*T89,2)</f>
        <v>0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131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>
      <c r="A90" s="213">
        <v>63</v>
      </c>
      <c r="B90" s="219" t="s">
        <v>249</v>
      </c>
      <c r="C90" s="264" t="s">
        <v>250</v>
      </c>
      <c r="D90" s="221" t="s">
        <v>111</v>
      </c>
      <c r="E90" s="228">
        <v>4</v>
      </c>
      <c r="F90" s="231"/>
      <c r="G90" s="232">
        <f>ROUND(E90*F90,2)</f>
        <v>0</v>
      </c>
      <c r="H90" s="231"/>
      <c r="I90" s="232">
        <f>ROUND(E90*H90,2)</f>
        <v>0</v>
      </c>
      <c r="J90" s="231"/>
      <c r="K90" s="232">
        <f>ROUND(E90*J90,2)</f>
        <v>0</v>
      </c>
      <c r="L90" s="232">
        <v>21</v>
      </c>
      <c r="M90" s="232">
        <f>G90*(1+L90/100)</f>
        <v>0</v>
      </c>
      <c r="N90" s="222">
        <v>0</v>
      </c>
      <c r="O90" s="222">
        <f>ROUND(E90*N90,5)</f>
        <v>0</v>
      </c>
      <c r="P90" s="222">
        <v>0</v>
      </c>
      <c r="Q90" s="222">
        <f>ROUND(E90*P90,5)</f>
        <v>0</v>
      </c>
      <c r="R90" s="222"/>
      <c r="S90" s="222"/>
      <c r="T90" s="223">
        <v>0.33733000000000002</v>
      </c>
      <c r="U90" s="222">
        <f>ROUND(E90*T90,2)</f>
        <v>1.35</v>
      </c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131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22.5" outlineLevel="1">
      <c r="A91" s="213">
        <v>64</v>
      </c>
      <c r="B91" s="219" t="s">
        <v>251</v>
      </c>
      <c r="C91" s="264" t="s">
        <v>252</v>
      </c>
      <c r="D91" s="221" t="s">
        <v>111</v>
      </c>
      <c r="E91" s="228">
        <v>6</v>
      </c>
      <c r="F91" s="231"/>
      <c r="G91" s="232">
        <f>ROUND(E91*F91,2)</f>
        <v>0</v>
      </c>
      <c r="H91" s="231"/>
      <c r="I91" s="232">
        <f>ROUND(E91*H91,2)</f>
        <v>0</v>
      </c>
      <c r="J91" s="231"/>
      <c r="K91" s="232">
        <f>ROUND(E91*J91,2)</f>
        <v>0</v>
      </c>
      <c r="L91" s="232">
        <v>21</v>
      </c>
      <c r="M91" s="232">
        <f>G91*(1+L91/100)</f>
        <v>0</v>
      </c>
      <c r="N91" s="222">
        <v>5.0000000000000002E-5</v>
      </c>
      <c r="O91" s="222">
        <f>ROUND(E91*N91,5)</f>
        <v>2.9999999999999997E-4</v>
      </c>
      <c r="P91" s="222">
        <v>0</v>
      </c>
      <c r="Q91" s="222">
        <f>ROUND(E91*P91,5)</f>
        <v>0</v>
      </c>
      <c r="R91" s="222"/>
      <c r="S91" s="222"/>
      <c r="T91" s="223">
        <v>0</v>
      </c>
      <c r="U91" s="222">
        <f>ROUND(E91*T91,2)</f>
        <v>0</v>
      </c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131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>
      <c r="A92" s="213">
        <v>65</v>
      </c>
      <c r="B92" s="219" t="s">
        <v>253</v>
      </c>
      <c r="C92" s="264" t="s">
        <v>254</v>
      </c>
      <c r="D92" s="221" t="s">
        <v>111</v>
      </c>
      <c r="E92" s="228">
        <v>6</v>
      </c>
      <c r="F92" s="231"/>
      <c r="G92" s="232">
        <f>ROUND(E92*F92,2)</f>
        <v>0</v>
      </c>
      <c r="H92" s="231"/>
      <c r="I92" s="232">
        <f>ROUND(E92*H92,2)</f>
        <v>0</v>
      </c>
      <c r="J92" s="231"/>
      <c r="K92" s="232">
        <f>ROUND(E92*J92,2)</f>
        <v>0</v>
      </c>
      <c r="L92" s="232">
        <v>21</v>
      </c>
      <c r="M92" s="232">
        <f>G92*(1+L92/100)</f>
        <v>0</v>
      </c>
      <c r="N92" s="222">
        <v>1.0000000000000001E-5</v>
      </c>
      <c r="O92" s="222">
        <f>ROUND(E92*N92,5)</f>
        <v>6.0000000000000002E-5</v>
      </c>
      <c r="P92" s="222">
        <v>0</v>
      </c>
      <c r="Q92" s="222">
        <f>ROUND(E92*P92,5)</f>
        <v>0</v>
      </c>
      <c r="R92" s="222"/>
      <c r="S92" s="222"/>
      <c r="T92" s="223">
        <v>0</v>
      </c>
      <c r="U92" s="222">
        <f>ROUND(E92*T92,2)</f>
        <v>0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131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>
      <c r="A93" s="213">
        <v>66</v>
      </c>
      <c r="B93" s="219" t="s">
        <v>255</v>
      </c>
      <c r="C93" s="264" t="s">
        <v>256</v>
      </c>
      <c r="D93" s="221" t="s">
        <v>111</v>
      </c>
      <c r="E93" s="228">
        <v>6</v>
      </c>
      <c r="F93" s="231"/>
      <c r="G93" s="232">
        <f>ROUND(E93*F93,2)</f>
        <v>0</v>
      </c>
      <c r="H93" s="231"/>
      <c r="I93" s="232">
        <f>ROUND(E93*H93,2)</f>
        <v>0</v>
      </c>
      <c r="J93" s="231"/>
      <c r="K93" s="232">
        <f>ROUND(E93*J93,2)</f>
        <v>0</v>
      </c>
      <c r="L93" s="232">
        <v>21</v>
      </c>
      <c r="M93" s="232">
        <f>G93*(1+L93/100)</f>
        <v>0</v>
      </c>
      <c r="N93" s="222">
        <v>5.0000000000000002E-5</v>
      </c>
      <c r="O93" s="222">
        <f>ROUND(E93*N93,5)</f>
        <v>2.9999999999999997E-4</v>
      </c>
      <c r="P93" s="222">
        <v>0</v>
      </c>
      <c r="Q93" s="222">
        <f>ROUND(E93*P93,5)</f>
        <v>0</v>
      </c>
      <c r="R93" s="222"/>
      <c r="S93" s="222"/>
      <c r="T93" s="223">
        <v>0</v>
      </c>
      <c r="U93" s="222">
        <f>ROUND(E93*T93,2)</f>
        <v>0</v>
      </c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131</v>
      </c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>
      <c r="A94" s="213">
        <v>67</v>
      </c>
      <c r="B94" s="219" t="s">
        <v>257</v>
      </c>
      <c r="C94" s="264" t="s">
        <v>258</v>
      </c>
      <c r="D94" s="221" t="s">
        <v>111</v>
      </c>
      <c r="E94" s="228">
        <v>10</v>
      </c>
      <c r="F94" s="231"/>
      <c r="G94" s="232">
        <f>ROUND(E94*F94,2)</f>
        <v>0</v>
      </c>
      <c r="H94" s="231"/>
      <c r="I94" s="232">
        <f>ROUND(E94*H94,2)</f>
        <v>0</v>
      </c>
      <c r="J94" s="231"/>
      <c r="K94" s="232">
        <f>ROUND(E94*J94,2)</f>
        <v>0</v>
      </c>
      <c r="L94" s="232">
        <v>21</v>
      </c>
      <c r="M94" s="232">
        <f>G94*(1+L94/100)</f>
        <v>0</v>
      </c>
      <c r="N94" s="222">
        <v>1.0000000000000001E-5</v>
      </c>
      <c r="O94" s="222">
        <f>ROUND(E94*N94,5)</f>
        <v>1E-4</v>
      </c>
      <c r="P94" s="222">
        <v>0</v>
      </c>
      <c r="Q94" s="222">
        <f>ROUND(E94*P94,5)</f>
        <v>0</v>
      </c>
      <c r="R94" s="222"/>
      <c r="S94" s="222"/>
      <c r="T94" s="223">
        <v>0</v>
      </c>
      <c r="U94" s="222">
        <f>ROUND(E94*T94,2)</f>
        <v>0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131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>
      <c r="A95" s="213">
        <v>68</v>
      </c>
      <c r="B95" s="219" t="s">
        <v>259</v>
      </c>
      <c r="C95" s="264" t="s">
        <v>260</v>
      </c>
      <c r="D95" s="221" t="s">
        <v>111</v>
      </c>
      <c r="E95" s="228">
        <v>5</v>
      </c>
      <c r="F95" s="231"/>
      <c r="G95" s="232">
        <f>ROUND(E95*F95,2)</f>
        <v>0</v>
      </c>
      <c r="H95" s="231"/>
      <c r="I95" s="232">
        <f>ROUND(E95*H95,2)</f>
        <v>0</v>
      </c>
      <c r="J95" s="231"/>
      <c r="K95" s="232">
        <f>ROUND(E95*J95,2)</f>
        <v>0</v>
      </c>
      <c r="L95" s="232">
        <v>21</v>
      </c>
      <c r="M95" s="232">
        <f>G95*(1+L95/100)</f>
        <v>0</v>
      </c>
      <c r="N95" s="222">
        <v>1.0000000000000001E-5</v>
      </c>
      <c r="O95" s="222">
        <f>ROUND(E95*N95,5)</f>
        <v>5.0000000000000002E-5</v>
      </c>
      <c r="P95" s="222">
        <v>0</v>
      </c>
      <c r="Q95" s="222">
        <f>ROUND(E95*P95,5)</f>
        <v>0</v>
      </c>
      <c r="R95" s="222"/>
      <c r="S95" s="222"/>
      <c r="T95" s="223">
        <v>0</v>
      </c>
      <c r="U95" s="222">
        <f>ROUND(E95*T95,2)</f>
        <v>0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131</v>
      </c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>
      <c r="A96" s="213">
        <v>69</v>
      </c>
      <c r="B96" s="219" t="s">
        <v>261</v>
      </c>
      <c r="C96" s="264" t="s">
        <v>262</v>
      </c>
      <c r="D96" s="221" t="s">
        <v>111</v>
      </c>
      <c r="E96" s="228">
        <v>1</v>
      </c>
      <c r="F96" s="231"/>
      <c r="G96" s="232">
        <f>ROUND(E96*F96,2)</f>
        <v>0</v>
      </c>
      <c r="H96" s="231"/>
      <c r="I96" s="232">
        <f>ROUND(E96*H96,2)</f>
        <v>0</v>
      </c>
      <c r="J96" s="231"/>
      <c r="K96" s="232">
        <f>ROUND(E96*J96,2)</f>
        <v>0</v>
      </c>
      <c r="L96" s="232">
        <v>21</v>
      </c>
      <c r="M96" s="232">
        <f>G96*(1+L96/100)</f>
        <v>0</v>
      </c>
      <c r="N96" s="222">
        <v>2.4000000000000001E-4</v>
      </c>
      <c r="O96" s="222">
        <f>ROUND(E96*N96,5)</f>
        <v>2.4000000000000001E-4</v>
      </c>
      <c r="P96" s="222">
        <v>0</v>
      </c>
      <c r="Q96" s="222">
        <f>ROUND(E96*P96,5)</f>
        <v>0</v>
      </c>
      <c r="R96" s="222"/>
      <c r="S96" s="222"/>
      <c r="T96" s="223">
        <v>0</v>
      </c>
      <c r="U96" s="222">
        <f>ROUND(E96*T96,2)</f>
        <v>0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131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>
      <c r="A97" s="213">
        <v>70</v>
      </c>
      <c r="B97" s="219" t="s">
        <v>263</v>
      </c>
      <c r="C97" s="264" t="s">
        <v>264</v>
      </c>
      <c r="D97" s="221" t="s">
        <v>111</v>
      </c>
      <c r="E97" s="228">
        <v>3</v>
      </c>
      <c r="F97" s="231"/>
      <c r="G97" s="232">
        <f>ROUND(E97*F97,2)</f>
        <v>0</v>
      </c>
      <c r="H97" s="231"/>
      <c r="I97" s="232">
        <f>ROUND(E97*H97,2)</f>
        <v>0</v>
      </c>
      <c r="J97" s="231"/>
      <c r="K97" s="232">
        <f>ROUND(E97*J97,2)</f>
        <v>0</v>
      </c>
      <c r="L97" s="232">
        <v>21</v>
      </c>
      <c r="M97" s="232">
        <f>G97*(1+L97/100)</f>
        <v>0</v>
      </c>
      <c r="N97" s="222">
        <v>1.8000000000000001E-4</v>
      </c>
      <c r="O97" s="222">
        <f>ROUND(E97*N97,5)</f>
        <v>5.4000000000000001E-4</v>
      </c>
      <c r="P97" s="222">
        <v>0</v>
      </c>
      <c r="Q97" s="222">
        <f>ROUND(E97*P97,5)</f>
        <v>0</v>
      </c>
      <c r="R97" s="222"/>
      <c r="S97" s="222"/>
      <c r="T97" s="223">
        <v>0</v>
      </c>
      <c r="U97" s="222">
        <f>ROUND(E97*T97,2)</f>
        <v>0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131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>
      <c r="A98" s="213">
        <v>71</v>
      </c>
      <c r="B98" s="219" t="s">
        <v>265</v>
      </c>
      <c r="C98" s="264" t="s">
        <v>266</v>
      </c>
      <c r="D98" s="221" t="s">
        <v>111</v>
      </c>
      <c r="E98" s="228">
        <v>4</v>
      </c>
      <c r="F98" s="231"/>
      <c r="G98" s="232">
        <f>ROUND(E98*F98,2)</f>
        <v>0</v>
      </c>
      <c r="H98" s="231"/>
      <c r="I98" s="232">
        <f>ROUND(E98*H98,2)</f>
        <v>0</v>
      </c>
      <c r="J98" s="231"/>
      <c r="K98" s="232">
        <f>ROUND(E98*J98,2)</f>
        <v>0</v>
      </c>
      <c r="L98" s="232">
        <v>21</v>
      </c>
      <c r="M98" s="232">
        <f>G98*(1+L98/100)</f>
        <v>0</v>
      </c>
      <c r="N98" s="222">
        <v>1.8000000000000001E-4</v>
      </c>
      <c r="O98" s="222">
        <f>ROUND(E98*N98,5)</f>
        <v>7.2000000000000005E-4</v>
      </c>
      <c r="P98" s="222">
        <v>0</v>
      </c>
      <c r="Q98" s="222">
        <f>ROUND(E98*P98,5)</f>
        <v>0</v>
      </c>
      <c r="R98" s="222"/>
      <c r="S98" s="222"/>
      <c r="T98" s="223">
        <v>0</v>
      </c>
      <c r="U98" s="222">
        <f>ROUND(E98*T98,2)</f>
        <v>0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131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>
      <c r="A99" s="213">
        <v>72</v>
      </c>
      <c r="B99" s="219" t="s">
        <v>267</v>
      </c>
      <c r="C99" s="264" t="s">
        <v>268</v>
      </c>
      <c r="D99" s="221" t="s">
        <v>269</v>
      </c>
      <c r="E99" s="228">
        <v>1</v>
      </c>
      <c r="F99" s="231"/>
      <c r="G99" s="232">
        <f>ROUND(E99*F99,2)</f>
        <v>0</v>
      </c>
      <c r="H99" s="231"/>
      <c r="I99" s="232">
        <f>ROUND(E99*H99,2)</f>
        <v>0</v>
      </c>
      <c r="J99" s="231"/>
      <c r="K99" s="232">
        <f>ROUND(E99*J99,2)</f>
        <v>0</v>
      </c>
      <c r="L99" s="232">
        <v>21</v>
      </c>
      <c r="M99" s="232">
        <f>G99*(1+L99/100)</f>
        <v>0</v>
      </c>
      <c r="N99" s="222">
        <v>0</v>
      </c>
      <c r="O99" s="222">
        <f>ROUND(E99*N99,5)</f>
        <v>0</v>
      </c>
      <c r="P99" s="222">
        <v>0</v>
      </c>
      <c r="Q99" s="222">
        <f>ROUND(E99*P99,5)</f>
        <v>0</v>
      </c>
      <c r="R99" s="222"/>
      <c r="S99" s="222"/>
      <c r="T99" s="223">
        <v>0</v>
      </c>
      <c r="U99" s="222">
        <f>ROUND(E99*T99,2)</f>
        <v>0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131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>
      <c r="A100" s="213">
        <v>73</v>
      </c>
      <c r="B100" s="219" t="s">
        <v>270</v>
      </c>
      <c r="C100" s="264" t="s">
        <v>271</v>
      </c>
      <c r="D100" s="221" t="s">
        <v>272</v>
      </c>
      <c r="E100" s="228">
        <v>60</v>
      </c>
      <c r="F100" s="231"/>
      <c r="G100" s="232">
        <f>ROUND(E100*F100,2)</f>
        <v>0</v>
      </c>
      <c r="H100" s="231"/>
      <c r="I100" s="232">
        <f>ROUND(E100*H100,2)</f>
        <v>0</v>
      </c>
      <c r="J100" s="231"/>
      <c r="K100" s="232">
        <f>ROUND(E100*J100,2)</f>
        <v>0</v>
      </c>
      <c r="L100" s="232">
        <v>21</v>
      </c>
      <c r="M100" s="232">
        <f>G100*(1+L100/100)</f>
        <v>0</v>
      </c>
      <c r="N100" s="222">
        <v>0</v>
      </c>
      <c r="O100" s="222">
        <f>ROUND(E100*N100,5)</f>
        <v>0</v>
      </c>
      <c r="P100" s="222">
        <v>0</v>
      </c>
      <c r="Q100" s="222">
        <f>ROUND(E100*P100,5)</f>
        <v>0</v>
      </c>
      <c r="R100" s="222"/>
      <c r="S100" s="222"/>
      <c r="T100" s="223">
        <v>0</v>
      </c>
      <c r="U100" s="222">
        <f>ROUND(E100*T100,2)</f>
        <v>0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112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>
      <c r="A101" s="213">
        <v>74</v>
      </c>
      <c r="B101" s="219" t="s">
        <v>56</v>
      </c>
      <c r="C101" s="264" t="s">
        <v>273</v>
      </c>
      <c r="D101" s="221" t="s">
        <v>269</v>
      </c>
      <c r="E101" s="228">
        <v>1</v>
      </c>
      <c r="F101" s="231"/>
      <c r="G101" s="232">
        <f>ROUND(E101*F101,2)</f>
        <v>0</v>
      </c>
      <c r="H101" s="231"/>
      <c r="I101" s="232">
        <f>ROUND(E101*H101,2)</f>
        <v>0</v>
      </c>
      <c r="J101" s="231"/>
      <c r="K101" s="232">
        <f>ROUND(E101*J101,2)</f>
        <v>0</v>
      </c>
      <c r="L101" s="232">
        <v>21</v>
      </c>
      <c r="M101" s="232">
        <f>G101*(1+L101/100)</f>
        <v>0</v>
      </c>
      <c r="N101" s="222">
        <v>0</v>
      </c>
      <c r="O101" s="222">
        <f>ROUND(E101*N101,5)</f>
        <v>0</v>
      </c>
      <c r="P101" s="222">
        <v>0</v>
      </c>
      <c r="Q101" s="222">
        <f>ROUND(E101*P101,5)</f>
        <v>0</v>
      </c>
      <c r="R101" s="222"/>
      <c r="S101" s="222"/>
      <c r="T101" s="223">
        <v>0</v>
      </c>
      <c r="U101" s="222">
        <f>ROUND(E101*T101,2)</f>
        <v>0</v>
      </c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112</v>
      </c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>
      <c r="A102" s="214" t="s">
        <v>107</v>
      </c>
      <c r="B102" s="220" t="s">
        <v>80</v>
      </c>
      <c r="C102" s="265" t="s">
        <v>26</v>
      </c>
      <c r="D102" s="224"/>
      <c r="E102" s="229"/>
      <c r="F102" s="233"/>
      <c r="G102" s="233">
        <f>SUMIF(AE103:AE104,"&lt;&gt;NOR",G103:G104)</f>
        <v>0</v>
      </c>
      <c r="H102" s="233"/>
      <c r="I102" s="233">
        <f>SUM(I103:I104)</f>
        <v>0</v>
      </c>
      <c r="J102" s="233"/>
      <c r="K102" s="233">
        <f>SUM(K103:K104)</f>
        <v>0</v>
      </c>
      <c r="L102" s="233"/>
      <c r="M102" s="233">
        <f>SUM(M103:M104)</f>
        <v>0</v>
      </c>
      <c r="N102" s="225"/>
      <c r="O102" s="225">
        <f>SUM(O103:O104)</f>
        <v>0</v>
      </c>
      <c r="P102" s="225"/>
      <c r="Q102" s="225">
        <f>SUM(Q103:Q104)</f>
        <v>0</v>
      </c>
      <c r="R102" s="225"/>
      <c r="S102" s="225"/>
      <c r="T102" s="226"/>
      <c r="U102" s="225">
        <f>SUM(U103:U104)</f>
        <v>0</v>
      </c>
      <c r="AE102" t="s">
        <v>108</v>
      </c>
    </row>
    <row r="103" spans="1:60" outlineLevel="1">
      <c r="A103" s="213">
        <v>75</v>
      </c>
      <c r="B103" s="219" t="s">
        <v>58</v>
      </c>
      <c r="C103" s="264" t="s">
        <v>274</v>
      </c>
      <c r="D103" s="221" t="s">
        <v>269</v>
      </c>
      <c r="E103" s="228">
        <v>1</v>
      </c>
      <c r="F103" s="231"/>
      <c r="G103" s="232">
        <f>ROUND(E103*F103,2)</f>
        <v>0</v>
      </c>
      <c r="H103" s="231"/>
      <c r="I103" s="232">
        <f>ROUND(E103*H103,2)</f>
        <v>0</v>
      </c>
      <c r="J103" s="231"/>
      <c r="K103" s="232">
        <f>ROUND(E103*J103,2)</f>
        <v>0</v>
      </c>
      <c r="L103" s="232">
        <v>21</v>
      </c>
      <c r="M103" s="232">
        <f>G103*(1+L103/100)</f>
        <v>0</v>
      </c>
      <c r="N103" s="222">
        <v>0</v>
      </c>
      <c r="O103" s="222">
        <f>ROUND(E103*N103,5)</f>
        <v>0</v>
      </c>
      <c r="P103" s="222">
        <v>0</v>
      </c>
      <c r="Q103" s="222">
        <f>ROUND(E103*P103,5)</f>
        <v>0</v>
      </c>
      <c r="R103" s="222"/>
      <c r="S103" s="222"/>
      <c r="T103" s="223">
        <v>0</v>
      </c>
      <c r="U103" s="222">
        <f>ROUND(E103*T103,2)</f>
        <v>0</v>
      </c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112</v>
      </c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>
      <c r="A104" s="242">
        <v>76</v>
      </c>
      <c r="B104" s="243" t="s">
        <v>275</v>
      </c>
      <c r="C104" s="267" t="s">
        <v>276</v>
      </c>
      <c r="D104" s="244" t="s">
        <v>269</v>
      </c>
      <c r="E104" s="245">
        <v>1</v>
      </c>
      <c r="F104" s="246"/>
      <c r="G104" s="247">
        <f>ROUND(E104*F104,2)</f>
        <v>0</v>
      </c>
      <c r="H104" s="246"/>
      <c r="I104" s="247">
        <f>ROUND(E104*H104,2)</f>
        <v>0</v>
      </c>
      <c r="J104" s="246"/>
      <c r="K104" s="247">
        <f>ROUND(E104*J104,2)</f>
        <v>0</v>
      </c>
      <c r="L104" s="247">
        <v>21</v>
      </c>
      <c r="M104" s="247">
        <f>G104*(1+L104/100)</f>
        <v>0</v>
      </c>
      <c r="N104" s="248">
        <v>0</v>
      </c>
      <c r="O104" s="248">
        <f>ROUND(E104*N104,5)</f>
        <v>0</v>
      </c>
      <c r="P104" s="248">
        <v>0</v>
      </c>
      <c r="Q104" s="248">
        <f>ROUND(E104*P104,5)</f>
        <v>0</v>
      </c>
      <c r="R104" s="248"/>
      <c r="S104" s="248"/>
      <c r="T104" s="249">
        <v>0</v>
      </c>
      <c r="U104" s="248">
        <f>ROUND(E104*T104,2)</f>
        <v>0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112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>
      <c r="A105" s="6"/>
      <c r="B105" s="7" t="s">
        <v>277</v>
      </c>
      <c r="C105" s="268" t="s">
        <v>277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AC105">
        <v>15</v>
      </c>
      <c r="AD105">
        <v>21</v>
      </c>
    </row>
    <row r="106" spans="1:60">
      <c r="A106" s="250"/>
      <c r="B106" s="251">
        <v>26</v>
      </c>
      <c r="C106" s="269" t="s">
        <v>277</v>
      </c>
      <c r="D106" s="252"/>
      <c r="E106" s="252"/>
      <c r="F106" s="252"/>
      <c r="G106" s="263">
        <f>G8+G10+G12+G18+G23+G26+G42+G49+G55+G73+G78+G83+G102</f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AC106">
        <f>SUMIF(L7:L104,AC105,G7:G104)</f>
        <v>0</v>
      </c>
      <c r="AD106">
        <f>SUMIF(L7:L104,AD105,G7:G104)</f>
        <v>0</v>
      </c>
      <c r="AE106" t="s">
        <v>278</v>
      </c>
    </row>
    <row r="107" spans="1:60">
      <c r="A107" s="6"/>
      <c r="B107" s="7" t="s">
        <v>277</v>
      </c>
      <c r="C107" s="268" t="s">
        <v>277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>
      <c r="A108" s="6"/>
      <c r="B108" s="7" t="s">
        <v>277</v>
      </c>
      <c r="C108" s="268" t="s">
        <v>277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>
      <c r="A109" s="253">
        <v>33</v>
      </c>
      <c r="B109" s="253"/>
      <c r="C109" s="270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>
      <c r="A110" s="254"/>
      <c r="B110" s="255"/>
      <c r="C110" s="271"/>
      <c r="D110" s="255"/>
      <c r="E110" s="255"/>
      <c r="F110" s="255"/>
      <c r="G110" s="25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AE110" t="s">
        <v>279</v>
      </c>
    </row>
    <row r="111" spans="1:60">
      <c r="A111" s="257"/>
      <c r="B111" s="258"/>
      <c r="C111" s="272"/>
      <c r="D111" s="258"/>
      <c r="E111" s="258"/>
      <c r="F111" s="258"/>
      <c r="G111" s="25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>
      <c r="A112" s="257"/>
      <c r="B112" s="258"/>
      <c r="C112" s="272"/>
      <c r="D112" s="258"/>
      <c r="E112" s="258"/>
      <c r="F112" s="258"/>
      <c r="G112" s="25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>
      <c r="A113" s="257"/>
      <c r="B113" s="258"/>
      <c r="C113" s="272"/>
      <c r="D113" s="258"/>
      <c r="E113" s="258"/>
      <c r="F113" s="258"/>
      <c r="G113" s="259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>
      <c r="A114" s="260"/>
      <c r="B114" s="261"/>
      <c r="C114" s="273"/>
      <c r="D114" s="261"/>
      <c r="E114" s="261"/>
      <c r="F114" s="261"/>
      <c r="G114" s="26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31">
      <c r="A115" s="6"/>
      <c r="B115" s="7" t="s">
        <v>277</v>
      </c>
      <c r="C115" s="268" t="s">
        <v>277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31">
      <c r="C116" s="274"/>
      <c r="AE116" t="s">
        <v>280</v>
      </c>
    </row>
  </sheetData>
  <mergeCells count="6">
    <mergeCell ref="A1:G1"/>
    <mergeCell ref="C2:G2"/>
    <mergeCell ref="C3:G3"/>
    <mergeCell ref="C4:G4"/>
    <mergeCell ref="A109:C109"/>
    <mergeCell ref="A110:G114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Viktor</cp:lastModifiedBy>
  <cp:lastPrinted>2014-02-28T09:52:57Z</cp:lastPrinted>
  <dcterms:created xsi:type="dcterms:W3CDTF">2009-04-08T07:15:50Z</dcterms:created>
  <dcterms:modified xsi:type="dcterms:W3CDTF">2017-06-15T05:29:29Z</dcterms:modified>
</cp:coreProperties>
</file>